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180" windowHeight="13140" activeTab="7"/>
  </bookViews>
  <sheets>
    <sheet name="系统投放结构" sheetId="21" r:id="rId1"/>
    <sheet name="货币定价" sheetId="1" r:id="rId2"/>
    <sheet name="金币产出与消耗" sheetId="2" r:id="rId3"/>
    <sheet name="钻石投放" sheetId="3" r:id="rId4"/>
    <sheet name="英雄投放" sheetId="4" state="hidden" r:id="rId5"/>
    <sheet name="装备价格" sheetId="5" state="hidden" r:id="rId6"/>
    <sheet name="召唤数值" sheetId="6" state="hidden" r:id="rId7"/>
    <sheet name="等级生命周期&amp;收益" sheetId="12" r:id="rId8"/>
    <sheet name="主线副本" sheetId="8" r:id="rId9"/>
    <sheet name="沙盒战争" sheetId="9" r:id="rId10"/>
    <sheet name="无尽试炼" sheetId="10" r:id="rId11"/>
    <sheet name="金币消耗" sheetId="11" r:id="rId12"/>
    <sheet name="弹包" sheetId="13" r:id="rId13"/>
    <sheet name="基金、月卡、首充" sheetId="14" r:id="rId14"/>
    <sheet name="限购、游戏礼包" sheetId="15" r:id="rId15"/>
    <sheet name="通行证" sheetId="16" r:id="rId16"/>
    <sheet name="抽卡" sheetId="17" r:id="rId17"/>
    <sheet name="英雄升级升阶分解" sheetId="18" r:id="rId18"/>
    <sheet name="装备升级" sheetId="19" r:id="rId19"/>
    <sheet name="神龙培养" sheetId="20" r:id="rId20"/>
  </sheets>
  <externalReferences>
    <externalReference r:id="rId21"/>
  </externalReferences>
  <calcPr calcId="144525"/>
</workbook>
</file>

<file path=xl/comments1.xml><?xml version="1.0" encoding="utf-8"?>
<comments xmlns="http://schemas.openxmlformats.org/spreadsheetml/2006/main">
  <authors>
    <author>Administrator</author>
  </authors>
  <commentList>
    <comment ref="C6" authorId="0">
      <text>
        <r>
          <rPr>
            <b/>
            <sz val="9"/>
            <rFont val="宋体"/>
            <charset val="134"/>
          </rPr>
          <t>Administrator:</t>
        </r>
        <r>
          <rPr>
            <sz val="9"/>
            <rFont val="宋体"/>
            <charset val="134"/>
          </rPr>
          <t xml:space="preserve">
主角经验产出全部在主线副本通关与挂机，R与非R的差距主要体现在VIP有多次扫荡次数</t>
        </r>
      </text>
    </comment>
  </commentList>
</comments>
</file>

<file path=xl/comments2.xml><?xml version="1.0" encoding="utf-8"?>
<comments xmlns="http://schemas.openxmlformats.org/spreadsheetml/2006/main">
  <authors>
    <author>gen_data</author>
  </authors>
  <commentList>
    <comment ref="F2" authorId="0">
      <text>
        <r>
          <rPr>
            <sz val="9"/>
            <rFont val="宋体"/>
            <charset val="134"/>
          </rPr>
          <t xml:space="preserve">
可填项：无职业,控,法,物,肉,辅</t>
        </r>
      </text>
    </comment>
  </commentList>
</comments>
</file>

<file path=xl/sharedStrings.xml><?xml version="1.0" encoding="utf-8"?>
<sst xmlns="http://schemas.openxmlformats.org/spreadsheetml/2006/main" count="5147" uniqueCount="2829">
  <si>
    <t>目录结构</t>
  </si>
  <si>
    <t>货币及基本道具定价</t>
  </si>
  <si>
    <t>金币产出</t>
  </si>
  <si>
    <t>主线副本</t>
  </si>
  <si>
    <t>沙盒战争</t>
  </si>
  <si>
    <t>无尽试炼</t>
  </si>
  <si>
    <t>金币回收</t>
  </si>
  <si>
    <t>英雄养成</t>
  </si>
  <si>
    <t>装备养成</t>
  </si>
  <si>
    <t>神龙养成</t>
  </si>
  <si>
    <t>勋章养成</t>
  </si>
  <si>
    <t>圣物养成</t>
  </si>
  <si>
    <t>钻石投放</t>
  </si>
  <si>
    <t>开服活动</t>
  </si>
  <si>
    <t>其他系统</t>
  </si>
  <si>
    <t>经验产出收益</t>
  </si>
  <si>
    <t>付费点价格</t>
  </si>
  <si>
    <t>弹包</t>
  </si>
  <si>
    <t>基金月卡首充</t>
  </si>
  <si>
    <t>限购&amp;礼包</t>
  </si>
  <si>
    <t>通行证</t>
  </si>
  <si>
    <t>养成</t>
  </si>
  <si>
    <t>英雄升阶升级</t>
  </si>
  <si>
    <t>神龙升级</t>
  </si>
  <si>
    <t>装备升级</t>
  </si>
  <si>
    <t>抽卡</t>
  </si>
  <si>
    <t>神龙召唤</t>
  </si>
  <si>
    <t>占卜小屋</t>
  </si>
  <si>
    <t>货币定价</t>
  </si>
  <si>
    <r>
      <rPr>
        <sz val="10"/>
        <color rgb="FF0070C0"/>
        <rFont val="宋体"/>
        <charset val="134"/>
      </rPr>
      <t>❊</t>
    </r>
    <r>
      <rPr>
        <sz val="10"/>
        <color rgb="FF0070C0"/>
        <rFont val="等线"/>
        <charset val="134"/>
      </rPr>
      <t>货币定义</t>
    </r>
  </si>
  <si>
    <t>钻石</t>
  </si>
  <si>
    <t>充值获取、游戏内珍稀获取；最高购买力货币</t>
  </si>
  <si>
    <t>金币</t>
  </si>
  <si>
    <t>游戏内日常产出的游戏币</t>
  </si>
  <si>
    <t>公会贡献</t>
  </si>
  <si>
    <t>公会活动收益货币</t>
  </si>
  <si>
    <t>竞技积分</t>
  </si>
  <si>
    <t>武道会收益货币</t>
  </si>
  <si>
    <t>战斗荣耀</t>
  </si>
  <si>
    <t>用于勋章重铸</t>
  </si>
  <si>
    <t>探宝积分</t>
  </si>
  <si>
    <t>探宝累计的积分</t>
  </si>
  <si>
    <r>
      <rPr>
        <sz val="10"/>
        <color rgb="FF0070C0"/>
        <rFont val="宋体"/>
        <charset val="134"/>
      </rPr>
      <t>❊</t>
    </r>
    <r>
      <rPr>
        <sz val="10"/>
        <color rgb="FF0070C0"/>
        <rFont val="等线"/>
        <charset val="134"/>
      </rPr>
      <t>等价货币</t>
    </r>
  </si>
  <si>
    <t>0.1¥=1钻石=1000金币=2.5公会贡献=2.5竞技积分=1战斗荣耀=2.5探宝积分</t>
  </si>
  <si>
    <r>
      <rPr>
        <sz val="10"/>
        <color rgb="FF0070C0"/>
        <rFont val="宋体"/>
        <charset val="134"/>
      </rPr>
      <t>❊</t>
    </r>
    <r>
      <rPr>
        <sz val="10"/>
        <color rgb="FF0070C0"/>
        <rFont val="等线"/>
        <charset val="134"/>
      </rPr>
      <t>常用道具定价</t>
    </r>
  </si>
  <si>
    <t>道具</t>
  </si>
  <si>
    <t>数量</t>
  </si>
  <si>
    <t>价格</t>
  </si>
  <si>
    <t>货币</t>
  </si>
  <si>
    <t>单价</t>
  </si>
  <si>
    <t>道具商店</t>
  </si>
  <si>
    <t>武道会入场券</t>
  </si>
  <si>
    <t>真实定价</t>
  </si>
  <si>
    <t>1星英雄碎片</t>
  </si>
  <si>
    <t>占卜水晶</t>
  </si>
  <si>
    <t>2星英雄碎片</t>
  </si>
  <si>
    <t>3星自然碎片</t>
  </si>
  <si>
    <t>高级寻宝券</t>
  </si>
  <si>
    <t>3星光暗碎片</t>
  </si>
  <si>
    <t>圣露</t>
  </si>
  <si>
    <t>4星光暗碎片</t>
  </si>
  <si>
    <t>必胜骰子</t>
  </si>
  <si>
    <t>4星光明英雄碎片</t>
  </si>
  <si>
    <t>进阶石</t>
  </si>
  <si>
    <t>4星黑暗英雄碎片</t>
  </si>
  <si>
    <t>英雄经验</t>
  </si>
  <si>
    <t>5星自然英雄碎片</t>
  </si>
  <si>
    <t>5星随机英雄碎片</t>
  </si>
  <si>
    <t>寻宝券</t>
  </si>
  <si>
    <t>S级5星英雄碎片</t>
  </si>
  <si>
    <t>4星自然碎片</t>
  </si>
  <si>
    <t>SS级5星英雄碎片</t>
  </si>
  <si>
    <t>5星随机碎片</t>
  </si>
  <si>
    <t>装备定价</t>
  </si>
  <si>
    <t>1星普通四种部位</t>
  </si>
  <si>
    <t>蓝</t>
  </si>
  <si>
    <t>水晶残片</t>
  </si>
  <si>
    <t>2星普通四种部位</t>
  </si>
  <si>
    <t>高级召唤芯片</t>
  </si>
  <si>
    <t>1星稀有四种部位</t>
  </si>
  <si>
    <t>紫</t>
  </si>
  <si>
    <t>普通召唤芯片</t>
  </si>
  <si>
    <t>2星稀有四种部位</t>
  </si>
  <si>
    <t>斗士勋章</t>
  </si>
  <si>
    <t>3星稀有四种部位</t>
  </si>
  <si>
    <t>强者勋章</t>
  </si>
  <si>
    <t>1星传说四种部位</t>
  </si>
  <si>
    <t>橙</t>
  </si>
  <si>
    <t>界王勋章</t>
  </si>
  <si>
    <t>2星传说四种部位</t>
  </si>
  <si>
    <t>公会商店</t>
  </si>
  <si>
    <t>4星自然英雄碎片</t>
  </si>
  <si>
    <t>3星传说四种部位</t>
  </si>
  <si>
    <t>4星传说四种部位</t>
  </si>
  <si>
    <t>3星史诗四种部位</t>
  </si>
  <si>
    <t>红</t>
  </si>
  <si>
    <t>3星史诗拳套</t>
  </si>
  <si>
    <t>3星史诗战斗服</t>
  </si>
  <si>
    <t>3星史诗头盔</t>
  </si>
  <si>
    <t>3星史诗战斗靴</t>
  </si>
  <si>
    <t>竞技商店</t>
  </si>
  <si>
    <t>5星水系英雄碎片</t>
  </si>
  <si>
    <t>5星火系英雄碎片</t>
  </si>
  <si>
    <t>技能商店</t>
  </si>
  <si>
    <t>迅捷咒印</t>
  </si>
  <si>
    <t>法连咒印</t>
  </si>
  <si>
    <t>物连咒印</t>
  </si>
  <si>
    <t>魔力咒印</t>
  </si>
  <si>
    <t>神力咒印</t>
  </si>
  <si>
    <t>暴躁咒印</t>
  </si>
  <si>
    <t>狂暴咒印</t>
  </si>
  <si>
    <t>闪避咒印</t>
  </si>
  <si>
    <t>净化咒印</t>
  </si>
  <si>
    <t>不屈咒印</t>
  </si>
  <si>
    <t>复生咒印</t>
  </si>
  <si>
    <t>魔免咒印</t>
  </si>
  <si>
    <t>铁甲咒印</t>
  </si>
  <si>
    <t>穿透咒印</t>
  </si>
  <si>
    <t>命中咒印</t>
  </si>
  <si>
    <t>免伤咒印</t>
  </si>
  <si>
    <t>吸取咒印</t>
  </si>
  <si>
    <t>神体咒印</t>
  </si>
  <si>
    <t>护盾咒印</t>
  </si>
  <si>
    <t>英勇咒印</t>
  </si>
  <si>
    <t>专注咒印</t>
  </si>
  <si>
    <t>波动咒印</t>
  </si>
  <si>
    <t>神赦咒印</t>
  </si>
  <si>
    <t>贪婪咒印</t>
  </si>
  <si>
    <t>追击咒印</t>
  </si>
  <si>
    <t>暴追咒印</t>
  </si>
  <si>
    <t>战意咒印</t>
  </si>
  <si>
    <t>挑衅咒印</t>
  </si>
  <si>
    <t>镇压咒印</t>
  </si>
  <si>
    <t>精准咒印</t>
  </si>
  <si>
    <t>抗控咒印</t>
  </si>
  <si>
    <t>再生咒印</t>
  </si>
  <si>
    <t>抗暴咒印</t>
  </si>
  <si>
    <t>生机咒印</t>
  </si>
  <si>
    <t>清心咒印</t>
  </si>
  <si>
    <t>反伤咒印</t>
  </si>
  <si>
    <t>圣灵咒印</t>
  </si>
  <si>
    <t>驱灵咒印</t>
  </si>
  <si>
    <t>回音咒印</t>
  </si>
  <si>
    <t>降临咒印</t>
  </si>
  <si>
    <t>禁疗咒印</t>
  </si>
  <si>
    <t>灭魂咒印</t>
  </si>
  <si>
    <t>驱散咒印</t>
  </si>
  <si>
    <t>冲击咒印</t>
  </si>
  <si>
    <t>减速咒印</t>
  </si>
  <si>
    <t>荣光咒印</t>
  </si>
  <si>
    <t>迟缓咒印</t>
  </si>
  <si>
    <t>金币产出途径</t>
  </si>
  <si>
    <r>
      <rPr>
        <sz val="10"/>
        <color rgb="FF0070C0"/>
        <rFont val="宋体"/>
        <charset val="134"/>
      </rPr>
      <t>❊</t>
    </r>
    <r>
      <rPr>
        <sz val="10"/>
        <color rgb="FF0070C0"/>
        <rFont val="等线"/>
        <charset val="134"/>
      </rPr>
      <t>日常任务</t>
    </r>
  </si>
  <si>
    <t>单日</t>
  </si>
  <si>
    <r>
      <rPr>
        <sz val="10"/>
        <color rgb="FF0070C0"/>
        <rFont val="宋体"/>
        <charset val="134"/>
      </rPr>
      <t>❊</t>
    </r>
    <r>
      <rPr>
        <sz val="10"/>
        <color rgb="FF0070C0"/>
        <rFont val="等线"/>
        <charset val="134"/>
      </rPr>
      <t>成就</t>
    </r>
  </si>
  <si>
    <t>生命周期</t>
  </si>
  <si>
    <r>
      <rPr>
        <sz val="10"/>
        <color rgb="FF0070C0"/>
        <rFont val="宋体"/>
        <charset val="134"/>
      </rPr>
      <t>❊</t>
    </r>
    <r>
      <rPr>
        <sz val="10"/>
        <color rgb="FF0070C0"/>
        <rFont val="等线"/>
        <charset val="134"/>
      </rPr>
      <t>进阶历练</t>
    </r>
  </si>
  <si>
    <r>
      <rPr>
        <sz val="10"/>
        <color rgb="FF0070C0"/>
        <rFont val="宋体"/>
        <charset val="134"/>
      </rPr>
      <t>❊</t>
    </r>
    <r>
      <rPr>
        <sz val="10"/>
        <color rgb="FF0070C0"/>
        <rFont val="等线"/>
        <charset val="134"/>
      </rPr>
      <t>主线副本</t>
    </r>
  </si>
  <si>
    <t>挂机奖励</t>
  </si>
  <si>
    <r>
      <rPr>
        <sz val="10"/>
        <color rgb="FF0070C0"/>
        <rFont val="宋体"/>
        <charset val="134"/>
      </rPr>
      <t>❊</t>
    </r>
    <r>
      <rPr>
        <sz val="10"/>
        <color rgb="FF0070C0"/>
        <rFont val="等线"/>
        <charset val="134"/>
      </rPr>
      <t>快速战斗</t>
    </r>
  </si>
  <si>
    <t>每日3次</t>
  </si>
  <si>
    <t>总360m挂机收益，视当时关卡而定</t>
  </si>
  <si>
    <r>
      <rPr>
        <sz val="10"/>
        <color rgb="FF0070C0"/>
        <rFont val="宋体"/>
        <charset val="134"/>
      </rPr>
      <t>❊</t>
    </r>
    <r>
      <rPr>
        <sz val="10"/>
        <color rgb="FF0070C0"/>
        <rFont val="等线"/>
        <charset val="134"/>
      </rPr>
      <t>金币副本</t>
    </r>
  </si>
  <si>
    <t>每日2次</t>
  </si>
  <si>
    <t>难度</t>
  </si>
  <si>
    <t>战力要求</t>
  </si>
  <si>
    <t>产出</t>
  </si>
  <si>
    <t>简单</t>
  </si>
  <si>
    <t>普通</t>
  </si>
  <si>
    <t>困难</t>
  </si>
  <si>
    <t>噩梦1</t>
  </si>
  <si>
    <t>噩梦2</t>
  </si>
  <si>
    <t>地狱1</t>
  </si>
  <si>
    <t>地狱2</t>
  </si>
  <si>
    <t>深渊1</t>
  </si>
  <si>
    <t>深渊2</t>
  </si>
  <si>
    <r>
      <rPr>
        <sz val="10"/>
        <color rgb="FF0070C0"/>
        <rFont val="宋体"/>
        <charset val="134"/>
      </rPr>
      <t>❊</t>
    </r>
    <r>
      <rPr>
        <sz val="10"/>
        <color rgb="FF0070C0"/>
        <rFont val="等线"/>
        <charset val="134"/>
      </rPr>
      <t>沙盒战争</t>
    </r>
  </si>
  <si>
    <t>关卡全通奖励</t>
  </si>
  <si>
    <r>
      <rPr>
        <sz val="10"/>
        <color rgb="FF0070C0"/>
        <rFont val="宋体"/>
        <charset val="134"/>
      </rPr>
      <t>❊</t>
    </r>
    <r>
      <rPr>
        <sz val="10"/>
        <color rgb="FF0070C0"/>
        <rFont val="等线"/>
        <charset val="134"/>
      </rPr>
      <t>无尽试炼</t>
    </r>
  </si>
  <si>
    <t>每日通关层数奖励</t>
  </si>
  <si>
    <t>首通奖励：</t>
  </si>
  <si>
    <t>蓝系</t>
  </si>
  <si>
    <t>100W</t>
  </si>
  <si>
    <t>120W</t>
  </si>
  <si>
    <t>绿系</t>
  </si>
  <si>
    <t>红系</t>
  </si>
  <si>
    <t>光暗系</t>
  </si>
  <si>
    <r>
      <rPr>
        <sz val="10"/>
        <color rgb="FF0070C0"/>
        <rFont val="宋体"/>
        <charset val="134"/>
      </rPr>
      <t>❊</t>
    </r>
    <r>
      <rPr>
        <sz val="10"/>
        <color rgb="FF0070C0"/>
        <rFont val="等线"/>
        <charset val="134"/>
      </rPr>
      <t>挂机收益</t>
    </r>
  </si>
  <si>
    <t>1小时/免费</t>
  </si>
  <si>
    <r>
      <rPr>
        <sz val="10"/>
        <color rgb="FF0070C0"/>
        <rFont val="宋体"/>
        <charset val="134"/>
      </rPr>
      <t>❊</t>
    </r>
    <r>
      <rPr>
        <sz val="10"/>
        <color rgb="FF0070C0"/>
        <rFont val="等线"/>
        <charset val="134"/>
      </rPr>
      <t>七日目标</t>
    </r>
  </si>
  <si>
    <t>第一周</t>
  </si>
  <si>
    <t>532W</t>
  </si>
  <si>
    <t>第四周</t>
  </si>
  <si>
    <t>826W</t>
  </si>
  <si>
    <r>
      <rPr>
        <sz val="10"/>
        <color rgb="FF0070C0"/>
        <rFont val="宋体"/>
        <charset val="134"/>
      </rPr>
      <t>❊</t>
    </r>
    <r>
      <rPr>
        <sz val="10"/>
        <color rgb="FF0070C0"/>
        <rFont val="等线"/>
        <charset val="134"/>
      </rPr>
      <t>VIP 0</t>
    </r>
  </si>
  <si>
    <t>免费礼包</t>
  </si>
  <si>
    <t>20W</t>
  </si>
  <si>
    <r>
      <rPr>
        <sz val="10"/>
        <color rgb="FF0070C0"/>
        <rFont val="宋体"/>
        <charset val="134"/>
      </rPr>
      <t>❊</t>
    </r>
    <r>
      <rPr>
        <sz val="10"/>
        <color rgb="FF0070C0"/>
        <rFont val="等线"/>
        <charset val="134"/>
      </rPr>
      <t>升级有礼</t>
    </r>
  </si>
  <si>
    <t>达到15级</t>
  </si>
  <si>
    <t>5W</t>
  </si>
  <si>
    <t>达到25级</t>
  </si>
  <si>
    <t>10W</t>
  </si>
  <si>
    <t>达到35级</t>
  </si>
  <si>
    <t>达到45级</t>
  </si>
  <si>
    <t>30W</t>
  </si>
  <si>
    <t>达到50级</t>
  </si>
  <si>
    <t>40W</t>
  </si>
  <si>
    <t>达到55级</t>
  </si>
  <si>
    <t>50W</t>
  </si>
  <si>
    <r>
      <rPr>
        <sz val="10"/>
        <color rgb="FF0070C0"/>
        <rFont val="宋体"/>
        <charset val="134"/>
      </rPr>
      <t>❊</t>
    </r>
    <r>
      <rPr>
        <sz val="10"/>
        <color rgb="FF0070C0"/>
        <rFont val="等线"/>
        <charset val="134"/>
      </rPr>
      <t>幸运探宝</t>
    </r>
  </si>
  <si>
    <r>
      <rPr>
        <sz val="10"/>
        <color rgb="FF0070C0"/>
        <rFont val="宋体"/>
        <charset val="134"/>
      </rPr>
      <t>❊</t>
    </r>
    <r>
      <rPr>
        <sz val="10"/>
        <color rgb="FF0070C0"/>
        <rFont val="等线"/>
        <charset val="134"/>
      </rPr>
      <t>竞技场膜拜</t>
    </r>
  </si>
  <si>
    <t>每日</t>
  </si>
  <si>
    <r>
      <rPr>
        <sz val="10"/>
        <color rgb="FF0070C0"/>
        <rFont val="宋体"/>
        <charset val="134"/>
      </rPr>
      <t>❊</t>
    </r>
    <r>
      <rPr>
        <sz val="10"/>
        <color rgb="FF0070C0"/>
        <rFont val="等线"/>
        <charset val="134"/>
      </rPr>
      <t>好友互赠</t>
    </r>
  </si>
  <si>
    <r>
      <rPr>
        <sz val="10"/>
        <color rgb="FF0070C0"/>
        <rFont val="宋体"/>
        <charset val="134"/>
      </rPr>
      <t>❊</t>
    </r>
    <r>
      <rPr>
        <sz val="10"/>
        <color rgb="FF0070C0"/>
        <rFont val="等线"/>
        <charset val="134"/>
      </rPr>
      <t>神界冒险</t>
    </r>
  </si>
  <si>
    <t>击杀守卫5</t>
  </si>
  <si>
    <t>击杀守卫10</t>
  </si>
  <si>
    <t>击杀守卫15</t>
  </si>
  <si>
    <t>击杀守卫20</t>
  </si>
  <si>
    <t>击杀守卫30</t>
  </si>
  <si>
    <t>金币消耗</t>
  </si>
  <si>
    <r>
      <rPr>
        <sz val="10"/>
        <color rgb="FF0070C0"/>
        <rFont val="宋体"/>
        <charset val="134"/>
      </rPr>
      <t>❊</t>
    </r>
    <r>
      <rPr>
        <sz val="10"/>
        <color rgb="FF0070C0"/>
        <rFont val="等线"/>
        <charset val="134"/>
      </rPr>
      <t>英雄</t>
    </r>
  </si>
  <si>
    <t>升级</t>
  </si>
  <si>
    <t>单英雄至顶级：</t>
  </si>
  <si>
    <r>
      <rPr>
        <sz val="10"/>
        <color rgb="FF0070C0"/>
        <rFont val="宋体"/>
        <charset val="134"/>
      </rPr>
      <t>❊</t>
    </r>
    <r>
      <rPr>
        <sz val="10"/>
        <color rgb="FF0070C0"/>
        <rFont val="等线"/>
        <charset val="134"/>
      </rPr>
      <t>装备</t>
    </r>
  </si>
  <si>
    <t>合成</t>
  </si>
  <si>
    <t>原装备</t>
  </si>
  <si>
    <t>合成所需</t>
  </si>
  <si>
    <t>2星绿</t>
  </si>
  <si>
    <t>1星蓝</t>
  </si>
  <si>
    <t>2星蓝</t>
  </si>
  <si>
    <t>1星紫</t>
  </si>
  <si>
    <t>2星紫</t>
  </si>
  <si>
    <t>3星紫</t>
  </si>
  <si>
    <t>1星橙</t>
  </si>
  <si>
    <t>2星橙</t>
  </si>
  <si>
    <t>3星橙</t>
  </si>
  <si>
    <t>4星橙</t>
  </si>
  <si>
    <t>1星红</t>
  </si>
  <si>
    <t>2星红</t>
  </si>
  <si>
    <t>3星红</t>
  </si>
  <si>
    <t>4星红</t>
  </si>
  <si>
    <t>5星红</t>
  </si>
  <si>
    <t>6星红</t>
  </si>
  <si>
    <r>
      <rPr>
        <sz val="10"/>
        <color rgb="FF0070C0"/>
        <rFont val="宋体"/>
        <charset val="134"/>
      </rPr>
      <t>❊</t>
    </r>
    <r>
      <rPr>
        <sz val="10"/>
        <color rgb="FF0070C0"/>
        <rFont val="等线"/>
        <charset val="134"/>
      </rPr>
      <t>符文</t>
    </r>
  </si>
  <si>
    <t>重铸</t>
  </si>
  <si>
    <r>
      <rPr>
        <sz val="10"/>
        <color rgb="FF0070C0"/>
        <rFont val="宋体"/>
        <charset val="134"/>
      </rPr>
      <t>❊</t>
    </r>
    <r>
      <rPr>
        <sz val="10"/>
        <color rgb="FF0070C0"/>
        <rFont val="等线"/>
        <charset val="134"/>
      </rPr>
      <t>神器</t>
    </r>
  </si>
  <si>
    <t>技能升级</t>
  </si>
  <si>
    <t>精炼</t>
  </si>
  <si>
    <t>公会捐献</t>
  </si>
  <si>
    <t>公会技能</t>
  </si>
  <si>
    <t>各职业各技能升级</t>
  </si>
  <si>
    <t>技能1</t>
  </si>
  <si>
    <t>技能2</t>
  </si>
  <si>
    <t>技能3</t>
  </si>
  <si>
    <t>技能4</t>
  </si>
  <si>
    <t>技能5</t>
  </si>
  <si>
    <t>技能6</t>
  </si>
  <si>
    <t>总计</t>
  </si>
  <si>
    <t>职业1</t>
  </si>
  <si>
    <t>职业2</t>
  </si>
  <si>
    <t>职业3</t>
  </si>
  <si>
    <t>职业4</t>
  </si>
  <si>
    <t>钻石产出</t>
  </si>
  <si>
    <t>任务</t>
  </si>
  <si>
    <t>PVE</t>
  </si>
  <si>
    <t>全通关概率掉落</t>
  </si>
  <si>
    <t>每日3次概率掉落</t>
  </si>
  <si>
    <t>第1日登陆</t>
  </si>
  <si>
    <t>第2日登陆</t>
  </si>
  <si>
    <t>第3日登陆</t>
  </si>
  <si>
    <t>第4日登陆</t>
  </si>
  <si>
    <t>第5日登陆</t>
  </si>
  <si>
    <t>第6日登陆</t>
  </si>
  <si>
    <t>第7日登陆</t>
  </si>
  <si>
    <r>
      <rPr>
        <sz val="10"/>
        <color rgb="FF0070C0"/>
        <rFont val="宋体"/>
        <charset val="134"/>
      </rPr>
      <t>❊</t>
    </r>
    <r>
      <rPr>
        <sz val="10"/>
        <color rgb="FF0070C0"/>
        <rFont val="等线"/>
        <charset val="134"/>
      </rPr>
      <t>八天登陆</t>
    </r>
  </si>
  <si>
    <t>首日</t>
  </si>
  <si>
    <r>
      <rPr>
        <sz val="10"/>
        <color rgb="FF0070C0"/>
        <rFont val="宋体"/>
        <charset val="134"/>
      </rPr>
      <t>❊</t>
    </r>
    <r>
      <rPr>
        <sz val="10"/>
        <color rgb="FF0070C0"/>
        <rFont val="等线"/>
        <charset val="134"/>
      </rPr>
      <t>签到</t>
    </r>
  </si>
  <si>
    <t>日常</t>
  </si>
  <si>
    <t>全年210次</t>
  </si>
  <si>
    <r>
      <rPr>
        <sz val="10"/>
        <color rgb="FF0070C0"/>
        <rFont val="宋体"/>
        <charset val="134"/>
      </rPr>
      <t>❊</t>
    </r>
    <r>
      <rPr>
        <sz val="10"/>
        <color rgb="FF0070C0"/>
        <rFont val="等线"/>
        <charset val="134"/>
      </rPr>
      <t>竞技场</t>
    </r>
  </si>
  <si>
    <t>PVP</t>
  </si>
  <si>
    <t>排名</t>
  </si>
  <si>
    <t>每日奖励</t>
  </si>
  <si>
    <t>赛季奖励（7日）</t>
  </si>
  <si>
    <t>4~5</t>
  </si>
  <si>
    <t>6~10</t>
  </si>
  <si>
    <t>11~20</t>
  </si>
  <si>
    <t>21~50</t>
  </si>
  <si>
    <t>51~100</t>
  </si>
  <si>
    <t>101~200</t>
  </si>
  <si>
    <t>201~500</t>
  </si>
  <si>
    <t>501~1000</t>
  </si>
  <si>
    <t>1001~99999</t>
  </si>
  <si>
    <t>基本收益</t>
  </si>
  <si>
    <t>单日平均10</t>
  </si>
  <si>
    <r>
      <rPr>
        <sz val="10"/>
        <color rgb="FF0070C0"/>
        <rFont val="宋体"/>
        <charset val="134"/>
      </rPr>
      <t>❊</t>
    </r>
    <r>
      <rPr>
        <sz val="10"/>
        <color rgb="FF0070C0"/>
        <rFont val="等线"/>
        <charset val="134"/>
      </rPr>
      <t>神龙任务</t>
    </r>
  </si>
  <si>
    <t>神龙1</t>
  </si>
  <si>
    <t>神龙2</t>
  </si>
  <si>
    <t>神龙3</t>
  </si>
  <si>
    <t>神龙4</t>
  </si>
  <si>
    <t>神龙5</t>
  </si>
  <si>
    <r>
      <rPr>
        <sz val="10"/>
        <color rgb="FF0070C0"/>
        <rFont val="宋体"/>
        <charset val="134"/>
      </rPr>
      <t>❊</t>
    </r>
    <r>
      <rPr>
        <sz val="10"/>
        <color rgb="FF0070C0"/>
        <rFont val="等线"/>
        <charset val="134"/>
      </rPr>
      <t>新人训练</t>
    </r>
  </si>
  <si>
    <t>功能引导</t>
  </si>
  <si>
    <t>全部通关</t>
  </si>
  <si>
    <r>
      <rPr>
        <sz val="10"/>
        <color rgb="FF0070C0"/>
        <rFont val="宋体"/>
        <charset val="134"/>
      </rPr>
      <t>❊</t>
    </r>
    <r>
      <rPr>
        <sz val="10"/>
        <color rgb="FF0070C0"/>
        <rFont val="等线"/>
        <charset val="134"/>
      </rPr>
      <t>冒险</t>
    </r>
  </si>
  <si>
    <t>每日2次随机：</t>
  </si>
  <si>
    <t>任务库</t>
  </si>
  <si>
    <t>权重</t>
  </si>
  <si>
    <t>价值</t>
  </si>
  <si>
    <t>期望收益</t>
  </si>
  <si>
    <t>总期望收益：</t>
  </si>
  <si>
    <t>第2天</t>
  </si>
  <si>
    <t>影刹</t>
  </si>
  <si>
    <t>第3天</t>
  </si>
  <si>
    <t>高级召唤券*10</t>
  </si>
  <si>
    <t>第8天</t>
  </si>
  <si>
    <t>耶梦加得</t>
  </si>
  <si>
    <r>
      <rPr>
        <sz val="10"/>
        <color rgb="FF0070C0"/>
        <rFont val="宋体"/>
        <charset val="134"/>
      </rPr>
      <t>❊</t>
    </r>
    <r>
      <rPr>
        <sz val="10"/>
        <color rgb="FF0070C0"/>
        <rFont val="等线"/>
        <charset val="134"/>
      </rPr>
      <t>位面迷踪</t>
    </r>
  </si>
  <si>
    <t>炎魔之王</t>
  </si>
  <si>
    <r>
      <rPr>
        <sz val="10"/>
        <color rgb="FF0070C0"/>
        <rFont val="宋体"/>
        <charset val="134"/>
      </rPr>
      <t>❊</t>
    </r>
    <r>
      <rPr>
        <sz val="10"/>
        <color rgb="FF0070C0"/>
        <rFont val="等线"/>
        <charset val="134"/>
      </rPr>
      <t>冒险日记</t>
    </r>
  </si>
  <si>
    <t>阿瑞斯</t>
  </si>
  <si>
    <r>
      <rPr>
        <sz val="10"/>
        <color rgb="FF0070C0"/>
        <rFont val="宋体"/>
        <charset val="134"/>
      </rPr>
      <t>❊</t>
    </r>
    <r>
      <rPr>
        <sz val="10"/>
        <color rgb="FF0070C0"/>
        <rFont val="等线"/>
        <charset val="134"/>
      </rPr>
      <t>试练塔</t>
    </r>
  </si>
  <si>
    <t>随机5星英雄*30</t>
  </si>
  <si>
    <t>每周最低声望760，在竞技商店抵扣：</t>
  </si>
  <si>
    <t>非活跃用户获取时间</t>
  </si>
  <si>
    <t>4星光英雄</t>
  </si>
  <si>
    <t>天</t>
  </si>
  <si>
    <t>4星暗英雄</t>
  </si>
  <si>
    <t>5星水英雄</t>
  </si>
  <si>
    <t>5星火英雄</t>
  </si>
  <si>
    <t>5星风英雄</t>
  </si>
  <si>
    <t>5星随机英雄</t>
  </si>
  <si>
    <t>雷神</t>
  </si>
  <si>
    <t>潘多拉</t>
  </si>
  <si>
    <r>
      <rPr>
        <sz val="10"/>
        <color rgb="FF0070C0"/>
        <rFont val="宋体"/>
        <charset val="134"/>
      </rPr>
      <t>❊</t>
    </r>
    <r>
      <rPr>
        <sz val="10"/>
        <color rgb="FF0070C0"/>
        <rFont val="等线"/>
        <charset val="134"/>
      </rPr>
      <t>先知召唤</t>
    </r>
  </si>
  <si>
    <r>
      <rPr>
        <sz val="10"/>
        <color rgb="FF0070C0"/>
        <rFont val="宋体"/>
        <charset val="134"/>
      </rPr>
      <t>❊</t>
    </r>
    <r>
      <rPr>
        <sz val="10"/>
        <color rgb="FF0070C0"/>
        <rFont val="等线"/>
        <charset val="134"/>
      </rPr>
      <t>出击-在线礼包</t>
    </r>
  </si>
  <si>
    <t>亡灵收割者</t>
  </si>
  <si>
    <t>光明牧师</t>
  </si>
  <si>
    <t>高级召唤券*5</t>
  </si>
  <si>
    <r>
      <rPr>
        <sz val="10"/>
        <color rgb="FF0070C0"/>
        <rFont val="宋体"/>
        <charset val="134"/>
      </rPr>
      <t>❊</t>
    </r>
    <r>
      <rPr>
        <sz val="10"/>
        <color rgb="FF0070C0"/>
        <rFont val="等线"/>
        <charset val="134"/>
      </rPr>
      <t>出击-通关奖励</t>
    </r>
  </si>
  <si>
    <t>3星</t>
  </si>
  <si>
    <t>26704*20</t>
  </si>
  <si>
    <t>4星</t>
  </si>
  <si>
    <t>26802*30</t>
  </si>
  <si>
    <t>26800*30</t>
  </si>
  <si>
    <t>26801*30</t>
  </si>
  <si>
    <t>5星随机</t>
  </si>
  <si>
    <t>29905*50*22</t>
  </si>
  <si>
    <r>
      <rPr>
        <sz val="10"/>
        <color rgb="FF0070C0"/>
        <rFont val="宋体"/>
        <charset val="134"/>
      </rPr>
      <t>❊</t>
    </r>
    <r>
      <rPr>
        <sz val="10"/>
        <color rgb="FF0070C0"/>
        <rFont val="等线"/>
        <charset val="134"/>
      </rPr>
      <t>出击-挂机掉落</t>
    </r>
  </si>
  <si>
    <r>
      <rPr>
        <sz val="10"/>
        <color rgb="FF0070C0"/>
        <rFont val="宋体"/>
        <charset val="134"/>
      </rPr>
      <t>❊</t>
    </r>
    <r>
      <rPr>
        <sz val="10"/>
        <color rgb="FF0070C0"/>
        <rFont val="等线"/>
        <charset val="134"/>
      </rPr>
      <t>出击-副本掉落</t>
    </r>
  </si>
  <si>
    <r>
      <rPr>
        <sz val="10"/>
        <color rgb="FF0070C0"/>
        <rFont val="宋体"/>
        <charset val="134"/>
      </rPr>
      <t>❊</t>
    </r>
    <r>
      <rPr>
        <sz val="10"/>
        <color rgb="FF0070C0"/>
        <rFont val="等线"/>
        <charset val="134"/>
      </rPr>
      <t>出击-boss掉落</t>
    </r>
  </si>
  <si>
    <t>刷新有概率可以刷出</t>
  </si>
  <si>
    <r>
      <rPr>
        <sz val="10"/>
        <color rgb="FF0070C0"/>
        <rFont val="宋体"/>
        <charset val="134"/>
      </rPr>
      <t>❊</t>
    </r>
    <r>
      <rPr>
        <sz val="10"/>
        <color rgb="FF0070C0"/>
        <rFont val="等线"/>
        <charset val="134"/>
      </rPr>
      <t>历练-日常-英雄</t>
    </r>
  </si>
  <si>
    <t>3星/4星碎片</t>
  </si>
  <si>
    <t>29903*10</t>
  </si>
  <si>
    <t>29904*2</t>
  </si>
  <si>
    <t>29903*20</t>
  </si>
  <si>
    <t>29904*5</t>
  </si>
  <si>
    <t>29904*10</t>
  </si>
  <si>
    <t>29904*15</t>
  </si>
  <si>
    <t>29904*20</t>
  </si>
  <si>
    <t>29903*30</t>
  </si>
  <si>
    <t>29904*25</t>
  </si>
  <si>
    <t>29904*30</t>
  </si>
  <si>
    <t>4星/5星碎片</t>
  </si>
  <si>
    <t>29905*1</t>
  </si>
  <si>
    <t>25天1个5星</t>
  </si>
  <si>
    <t>29905*2</t>
  </si>
  <si>
    <t>13天1个5星</t>
  </si>
  <si>
    <r>
      <rPr>
        <sz val="10"/>
        <color rgb="FF0070C0"/>
        <rFont val="宋体"/>
        <charset val="134"/>
      </rPr>
      <t>❊</t>
    </r>
    <r>
      <rPr>
        <sz val="10"/>
        <color rgb="FF0070C0"/>
        <rFont val="等线"/>
        <charset val="134"/>
      </rPr>
      <t>历练-无尽-水</t>
    </r>
  </si>
  <si>
    <t>首通总计</t>
  </si>
  <si>
    <t>10个水系5星</t>
  </si>
  <si>
    <t>29105*25*20</t>
  </si>
  <si>
    <r>
      <rPr>
        <sz val="10"/>
        <color rgb="FF0070C0"/>
        <rFont val="宋体"/>
        <charset val="134"/>
      </rPr>
      <t>❊</t>
    </r>
    <r>
      <rPr>
        <sz val="10"/>
        <color rgb="FF0070C0"/>
        <rFont val="等线"/>
        <charset val="134"/>
      </rPr>
      <t>历练-无尽-火</t>
    </r>
  </si>
  <si>
    <t>10个火系5星</t>
  </si>
  <si>
    <t>29205*25*20</t>
  </si>
  <si>
    <r>
      <rPr>
        <sz val="10"/>
        <color rgb="FF0070C0"/>
        <rFont val="宋体"/>
        <charset val="134"/>
      </rPr>
      <t>❊</t>
    </r>
    <r>
      <rPr>
        <sz val="10"/>
        <color rgb="FF0070C0"/>
        <rFont val="等线"/>
        <charset val="134"/>
      </rPr>
      <t>历练-无尽-风</t>
    </r>
  </si>
  <si>
    <t>10个风系5星</t>
  </si>
  <si>
    <t>29305*25*20</t>
  </si>
  <si>
    <r>
      <rPr>
        <sz val="10"/>
        <color rgb="FF0070C0"/>
        <rFont val="宋体"/>
        <charset val="134"/>
      </rPr>
      <t>❊</t>
    </r>
    <r>
      <rPr>
        <sz val="10"/>
        <color rgb="FF0070C0"/>
        <rFont val="等线"/>
        <charset val="134"/>
      </rPr>
      <t>历练-无尽-光暗</t>
    </r>
  </si>
  <si>
    <t>10个光暗5星</t>
  </si>
  <si>
    <t>29906*25*20</t>
  </si>
  <si>
    <r>
      <rPr>
        <sz val="10"/>
        <color rgb="FF0070C0"/>
        <rFont val="宋体"/>
        <charset val="134"/>
      </rPr>
      <t>❊</t>
    </r>
    <r>
      <rPr>
        <sz val="10"/>
        <color rgb="FF0070C0"/>
        <rFont val="等线"/>
        <charset val="134"/>
      </rPr>
      <t>历练-位面-通关奖励</t>
    </r>
  </si>
  <si>
    <t>2天1次</t>
  </si>
  <si>
    <t>29905*55</t>
  </si>
  <si>
    <r>
      <rPr>
        <sz val="10"/>
        <color rgb="FF0070C0"/>
        <rFont val="宋体"/>
        <charset val="134"/>
      </rPr>
      <t>❊</t>
    </r>
    <r>
      <rPr>
        <sz val="10"/>
        <color rgb="FF0070C0"/>
        <rFont val="等线"/>
        <charset val="134"/>
      </rPr>
      <t>历练-位面-商店兑换</t>
    </r>
  </si>
  <si>
    <t>每次获取2525~6815货币</t>
  </si>
  <si>
    <t>*50</t>
  </si>
  <si>
    <t>大约</t>
  </si>
  <si>
    <t>天获得</t>
  </si>
  <si>
    <t>4星水系碎片</t>
  </si>
  <si>
    <t>*40</t>
  </si>
  <si>
    <t>4星火系碎片</t>
  </si>
  <si>
    <t>4星风系碎片</t>
  </si>
  <si>
    <t>斯芬克斯</t>
  </si>
  <si>
    <t>瓦尔基里</t>
  </si>
  <si>
    <t>路西法</t>
  </si>
  <si>
    <t>哪吒</t>
  </si>
  <si>
    <r>
      <rPr>
        <sz val="10"/>
        <color rgb="FF0070C0"/>
        <rFont val="宋体"/>
        <charset val="134"/>
      </rPr>
      <t>❊</t>
    </r>
    <r>
      <rPr>
        <sz val="10"/>
        <color rgb="FF0070C0"/>
        <rFont val="等线"/>
        <charset val="134"/>
      </rPr>
      <t>秘境-神界</t>
    </r>
  </si>
  <si>
    <r>
      <rPr>
        <sz val="10"/>
        <color rgb="FF0070C0"/>
        <rFont val="宋体"/>
        <charset val="134"/>
      </rPr>
      <t>❊</t>
    </r>
    <r>
      <rPr>
        <sz val="10"/>
        <color rgb="FF0070C0"/>
        <rFont val="等线"/>
        <charset val="134"/>
      </rPr>
      <t>秘境-元素</t>
    </r>
  </si>
  <si>
    <t>❊</t>
  </si>
  <si>
    <r>
      <rPr>
        <sz val="10"/>
        <color rgb="FF0070C0"/>
        <rFont val="宋体"/>
        <charset val="134"/>
      </rPr>
      <t>❊</t>
    </r>
    <r>
      <rPr>
        <sz val="10"/>
        <color rgb="FF0070C0"/>
        <rFont val="等线"/>
        <charset val="134"/>
      </rPr>
      <t>召唤-基础免费</t>
    </r>
  </si>
  <si>
    <t>每日1次</t>
  </si>
  <si>
    <r>
      <rPr>
        <sz val="10"/>
        <color rgb="FF0070C0"/>
        <rFont val="宋体"/>
        <charset val="134"/>
      </rPr>
      <t>❊</t>
    </r>
    <r>
      <rPr>
        <sz val="10"/>
        <color rgb="FF0070C0"/>
        <rFont val="等线"/>
        <charset val="134"/>
      </rPr>
      <t>召唤-高级免费</t>
    </r>
  </si>
  <si>
    <r>
      <rPr>
        <sz val="10"/>
        <color rgb="FF0070C0"/>
        <rFont val="宋体"/>
        <charset val="134"/>
      </rPr>
      <t>❊</t>
    </r>
    <r>
      <rPr>
        <sz val="10"/>
        <color rgb="FF0070C0"/>
        <rFont val="等线"/>
        <charset val="134"/>
      </rPr>
      <t>召唤-友情召唤</t>
    </r>
  </si>
  <si>
    <r>
      <rPr>
        <sz val="10"/>
        <color rgb="FF0070C0"/>
        <rFont val="宋体"/>
        <charset val="134"/>
      </rPr>
      <t>❊</t>
    </r>
    <r>
      <rPr>
        <sz val="10"/>
        <color rgb="FF0070C0"/>
        <rFont val="等线"/>
        <charset val="134"/>
      </rPr>
      <t>随机碎片概率</t>
    </r>
  </si>
  <si>
    <r>
      <rPr>
        <sz val="10"/>
        <color rgb="FF0070C0"/>
        <rFont val="宋体"/>
        <charset val="134"/>
      </rPr>
      <t>❊</t>
    </r>
    <r>
      <rPr>
        <sz val="10"/>
        <color rgb="FF0070C0"/>
        <rFont val="等线"/>
        <charset val="134"/>
      </rPr>
      <t>召唤概率</t>
    </r>
  </si>
  <si>
    <t>❊升级有礼</t>
  </si>
  <si>
    <t>全服8100高级召唤</t>
  </si>
  <si>
    <t>1星</t>
  </si>
  <si>
    <t>绿</t>
  </si>
  <si>
    <t>{1,250}</t>
  </si>
  <si>
    <t>2星</t>
  </si>
  <si>
    <t>{1,500}</t>
  </si>
  <si>
    <t>{1,1000}</t>
  </si>
  <si>
    <t>{1,2000}</t>
  </si>
  <si>
    <t>{1,4500}</t>
  </si>
  <si>
    <t>{1,7500}</t>
  </si>
  <si>
    <t>{1,12500}</t>
  </si>
  <si>
    <t>{1,21500}</t>
  </si>
  <si>
    <t>{1,36500}</t>
  </si>
  <si>
    <t>{1,62500}</t>
  </si>
  <si>
    <t>{1,105000}</t>
  </si>
  <si>
    <t>{1,175000}</t>
  </si>
  <si>
    <t>{1,290000}</t>
  </si>
  <si>
    <t>{1,490000}</t>
  </si>
  <si>
    <t>{1,800000}</t>
  </si>
  <si>
    <t>5星</t>
  </si>
  <si>
    <t>{1,1400000}</t>
  </si>
  <si>
    <t>6星</t>
  </si>
  <si>
    <t>{1,2400000}</t>
  </si>
  <si>
    <t>成就+</t>
  </si>
  <si>
    <t>24召唤</t>
  </si>
  <si>
    <t>总</t>
  </si>
  <si>
    <t>等级</t>
  </si>
  <si>
    <t>升级所需经验</t>
  </si>
  <si>
    <t>总经验</t>
  </si>
  <si>
    <t>关卡</t>
  </si>
  <si>
    <t>等级限制</t>
  </si>
  <si>
    <t>固定收益</t>
  </si>
  <si>
    <t>每分钟收益</t>
  </si>
  <si>
    <t>通关固定经验</t>
  </si>
  <si>
    <t>对应等级</t>
  </si>
  <si>
    <t>对应等级总经验</t>
  </si>
  <si>
    <t>需要挂机经验</t>
  </si>
  <si>
    <t>挂机时间</t>
  </si>
  <si>
    <t>免费挂机时间</t>
  </si>
  <si>
    <t>实际需要挂机</t>
  </si>
  <si>
    <t>非r挂机天数</t>
  </si>
  <si>
    <t>VIP13挂机天数</t>
  </si>
  <si>
    <t>2（付费30）</t>
  </si>
  <si>
    <t>开启等级</t>
  </si>
  <si>
    <t>开启内容</t>
  </si>
  <si>
    <t>个人等级</t>
  </si>
  <si>
    <t>世界等级</t>
  </si>
  <si>
    <t>6级开启</t>
  </si>
  <si>
    <t>日常任务</t>
  </si>
  <si>
    <t>8级开启</t>
  </si>
  <si>
    <t>武道会</t>
  </si>
  <si>
    <t>12级开启</t>
  </si>
  <si>
    <t>冒险任务</t>
  </si>
  <si>
    <t>15级开启</t>
  </si>
  <si>
    <t>日常副本</t>
  </si>
  <si>
    <t>卡林塔</t>
  </si>
  <si>
    <t>18级开启</t>
  </si>
  <si>
    <t>公会</t>
  </si>
  <si>
    <t>25级开启</t>
  </si>
  <si>
    <t>30级开启</t>
  </si>
  <si>
    <t>沙盘战争</t>
  </si>
  <si>
    <t>55级开启</t>
  </si>
  <si>
    <t>娜美克往事</t>
  </si>
  <si>
    <t>跨服天梯</t>
  </si>
  <si>
    <t>90级开启</t>
  </si>
  <si>
    <t>界王试炼</t>
  </si>
  <si>
    <t>英雄11星</t>
  </si>
  <si>
    <t>饰品</t>
  </si>
  <si>
    <t>105级开启</t>
  </si>
  <si>
    <t>天界副本</t>
  </si>
  <si>
    <t>115级开启</t>
  </si>
  <si>
    <t>跨服竞技场</t>
  </si>
  <si>
    <t>英雄12星</t>
  </si>
  <si>
    <t>英雄13星</t>
  </si>
  <si>
    <t>全服前10名等级*0.8，全服11-50名等级*0.2，取均值为世界等级，基本可以理解为顶级大R的等级</t>
  </si>
  <si>
    <t>第1月</t>
  </si>
  <si>
    <t>世界等级：80级
非R：54级</t>
  </si>
  <si>
    <t>第2月</t>
  </si>
  <si>
    <t>世界等级：100级
非R：70级</t>
  </si>
  <si>
    <t>第3月</t>
  </si>
  <si>
    <t>世界等级：115级
非R：80级</t>
  </si>
  <si>
    <t>第4月</t>
  </si>
  <si>
    <t>世界等级：127级
非R：89级</t>
  </si>
  <si>
    <t>第5月</t>
  </si>
  <si>
    <t>世界等级：137级
非R：95级</t>
  </si>
  <si>
    <t>第6月</t>
  </si>
  <si>
    <t>世界等级：150级
非R：101级</t>
  </si>
  <si>
    <t>非r</t>
  </si>
  <si>
    <t>R</t>
  </si>
  <si>
    <t>理论挂机天数</t>
  </si>
  <si>
    <t>理论挂机时数</t>
  </si>
  <si>
    <t>非R30天</t>
  </si>
  <si>
    <t>非R60天</t>
  </si>
  <si>
    <t>非R90天</t>
  </si>
  <si>
    <t>30天</t>
  </si>
  <si>
    <t>非R120天</t>
  </si>
  <si>
    <t>非R150天</t>
  </si>
  <si>
    <t>60天</t>
  </si>
  <si>
    <t>非R180天</t>
  </si>
  <si>
    <t>90天</t>
  </si>
  <si>
    <t>120天</t>
  </si>
  <si>
    <t>150天</t>
  </si>
  <si>
    <t>180天</t>
  </si>
  <si>
    <t>主线副本金币产出</t>
  </si>
  <si>
    <t>固定奖励</t>
  </si>
  <si>
    <t>最大挂机时间</t>
  </si>
  <si>
    <t>固定关卡</t>
  </si>
  <si>
    <t>掉落权重</t>
  </si>
  <si>
    <t>期望</t>
  </si>
  <si>
    <t>最大挂机收益</t>
  </si>
  <si>
    <t>200/m</t>
  </si>
  <si>
    <t>720m</t>
  </si>
  <si>
    <t>1/m</t>
  </si>
  <si>
    <t>0.2/m</t>
  </si>
  <si>
    <t>210/m</t>
  </si>
  <si>
    <t>220/m</t>
  </si>
  <si>
    <t>230/m</t>
  </si>
  <si>
    <t>240/m</t>
  </si>
  <si>
    <t>250/m</t>
  </si>
  <si>
    <t>260/m</t>
  </si>
  <si>
    <t>270/m</t>
  </si>
  <si>
    <t>280/m</t>
  </si>
  <si>
    <t>290/m</t>
  </si>
  <si>
    <t>300/m</t>
  </si>
  <si>
    <t>310/m</t>
  </si>
  <si>
    <t>320/m</t>
  </si>
  <si>
    <t>330/m</t>
  </si>
  <si>
    <t>340/m</t>
  </si>
  <si>
    <t>350/m</t>
  </si>
  <si>
    <t>360/m</t>
  </si>
  <si>
    <t>370/m</t>
  </si>
  <si>
    <t>380/m</t>
  </si>
  <si>
    <t>390/m</t>
  </si>
  <si>
    <t>400/m</t>
  </si>
  <si>
    <t>410/m</t>
  </si>
  <si>
    <t>420/m</t>
  </si>
  <si>
    <t>430/m</t>
  </si>
  <si>
    <t>440/m</t>
  </si>
  <si>
    <t>450/m</t>
  </si>
  <si>
    <t>460/m</t>
  </si>
  <si>
    <t>470/m</t>
  </si>
  <si>
    <t>480/m</t>
  </si>
  <si>
    <t>490/m</t>
  </si>
  <si>
    <t>500/m</t>
  </si>
  <si>
    <t>510/m</t>
  </si>
  <si>
    <t>520/m</t>
  </si>
  <si>
    <t>530/m</t>
  </si>
  <si>
    <t>540/m</t>
  </si>
  <si>
    <t>550/m</t>
  </si>
  <si>
    <t>560/m</t>
  </si>
  <si>
    <t>570/m</t>
  </si>
  <si>
    <t>580/m</t>
  </si>
  <si>
    <t>590/m</t>
  </si>
  <si>
    <t>600/m</t>
  </si>
  <si>
    <t>610/m</t>
  </si>
  <si>
    <t>620/m</t>
  </si>
  <si>
    <t>630/m</t>
  </si>
  <si>
    <t>640/m</t>
  </si>
  <si>
    <t>650/m</t>
  </si>
  <si>
    <t>660/m</t>
  </si>
  <si>
    <t>670/m</t>
  </si>
  <si>
    <t>680/m</t>
  </si>
  <si>
    <t>690/m</t>
  </si>
  <si>
    <t>700/m</t>
  </si>
  <si>
    <t>710/m</t>
  </si>
  <si>
    <t>720/m</t>
  </si>
  <si>
    <t>730/m</t>
  </si>
  <si>
    <t>740/m</t>
  </si>
  <si>
    <t>750/m</t>
  </si>
  <si>
    <t>760/m</t>
  </si>
  <si>
    <t>770/m</t>
  </si>
  <si>
    <t>780/m</t>
  </si>
  <si>
    <t>790/m</t>
  </si>
  <si>
    <t>800/m</t>
  </si>
  <si>
    <t>810/m</t>
  </si>
  <si>
    <t>820/m</t>
  </si>
  <si>
    <t>830/m</t>
  </si>
  <si>
    <t>840/m</t>
  </si>
  <si>
    <t>850/m</t>
  </si>
  <si>
    <t>860/m</t>
  </si>
  <si>
    <t>870/m</t>
  </si>
  <si>
    <t>880/m</t>
  </si>
  <si>
    <t>890/m</t>
  </si>
  <si>
    <t>900/m</t>
  </si>
  <si>
    <t>910/m</t>
  </si>
  <si>
    <t>920/m</t>
  </si>
  <si>
    <t>930/m</t>
  </si>
  <si>
    <t>940/m</t>
  </si>
  <si>
    <t>950/m</t>
  </si>
  <si>
    <t>960/m</t>
  </si>
  <si>
    <t>970/m</t>
  </si>
  <si>
    <t>980/m</t>
  </si>
  <si>
    <t>990/m</t>
  </si>
  <si>
    <t>1000/m</t>
  </si>
  <si>
    <t>1010/m</t>
  </si>
  <si>
    <t>1020/m</t>
  </si>
  <si>
    <t>1030/m</t>
  </si>
  <si>
    <t>1040/m</t>
  </si>
  <si>
    <t>1050/m</t>
  </si>
  <si>
    <t>1060/m</t>
  </si>
  <si>
    <t>1070/m</t>
  </si>
  <si>
    <t>1080/m</t>
  </si>
  <si>
    <t>1090/m</t>
  </si>
  <si>
    <t>1100/m</t>
  </si>
  <si>
    <t>1110/m</t>
  </si>
  <si>
    <t>1120/m</t>
  </si>
  <si>
    <t>1130/m</t>
  </si>
  <si>
    <t>1140/m</t>
  </si>
  <si>
    <t>1150/m</t>
  </si>
  <si>
    <t>1160/m</t>
  </si>
  <si>
    <t>1170/m</t>
  </si>
  <si>
    <t>1180/m</t>
  </si>
  <si>
    <t>1190/m</t>
  </si>
  <si>
    <t>1200/m</t>
  </si>
  <si>
    <t>1210/m</t>
  </si>
  <si>
    <t>1220/m</t>
  </si>
  <si>
    <t>1230/m</t>
  </si>
  <si>
    <t>1240/m</t>
  </si>
  <si>
    <t>1250/m</t>
  </si>
  <si>
    <t>1260/m</t>
  </si>
  <si>
    <t>1270/m</t>
  </si>
  <si>
    <t>1280/m</t>
  </si>
  <si>
    <t>1290/m</t>
  </si>
  <si>
    <t>1300/m</t>
  </si>
  <si>
    <t>1310/m</t>
  </si>
  <si>
    <t>1320/m</t>
  </si>
  <si>
    <t>1330/m</t>
  </si>
  <si>
    <t>1340/m</t>
  </si>
  <si>
    <t>1350/m</t>
  </si>
  <si>
    <t>1360/m</t>
  </si>
  <si>
    <t>1370/m</t>
  </si>
  <si>
    <t>1380/m</t>
  </si>
  <si>
    <t>1390/m</t>
  </si>
  <si>
    <t>1400/m</t>
  </si>
  <si>
    <t>1410/m</t>
  </si>
  <si>
    <t>1420/m</t>
  </si>
  <si>
    <t>1430/m</t>
  </si>
  <si>
    <t>1440/m</t>
  </si>
  <si>
    <t>1450/m</t>
  </si>
  <si>
    <t>1460/m</t>
  </si>
  <si>
    <t>1470/m</t>
  </si>
  <si>
    <t>1480/m</t>
  </si>
  <si>
    <t>1490/m</t>
  </si>
  <si>
    <t>1500/m</t>
  </si>
  <si>
    <t>1510/m</t>
  </si>
  <si>
    <t>1520/m</t>
  </si>
  <si>
    <t>1530/m</t>
  </si>
  <si>
    <t>1540/m</t>
  </si>
  <si>
    <t>1550/m</t>
  </si>
  <si>
    <t>1560/m</t>
  </si>
  <si>
    <t>1570/m</t>
  </si>
  <si>
    <t>1580/m</t>
  </si>
  <si>
    <t>1590/m</t>
  </si>
  <si>
    <t>1600/m</t>
  </si>
  <si>
    <t>1610/m</t>
  </si>
  <si>
    <t>1620/m</t>
  </si>
  <si>
    <t>1630/m</t>
  </si>
  <si>
    <t>1640/m</t>
  </si>
  <si>
    <t>1650/m</t>
  </si>
  <si>
    <t>1660/m</t>
  </si>
  <si>
    <t>1670/m</t>
  </si>
  <si>
    <t>1680/m</t>
  </si>
  <si>
    <t>1690/m</t>
  </si>
  <si>
    <t>1700/m</t>
  </si>
  <si>
    <t>1710/m</t>
  </si>
  <si>
    <t>1720/m</t>
  </si>
  <si>
    <t>1730/m</t>
  </si>
  <si>
    <t>1740/m</t>
  </si>
  <si>
    <t>1750/m</t>
  </si>
  <si>
    <t>1760/m</t>
  </si>
  <si>
    <t>1770/m</t>
  </si>
  <si>
    <t>1780/m</t>
  </si>
  <si>
    <t>1790/m</t>
  </si>
  <si>
    <t>1800/m</t>
  </si>
  <si>
    <t>1810/m</t>
  </si>
  <si>
    <t>1820/m</t>
  </si>
  <si>
    <t>1830/m</t>
  </si>
  <si>
    <t>1840/m</t>
  </si>
  <si>
    <t>1850/m</t>
  </si>
  <si>
    <t>1860/m</t>
  </si>
  <si>
    <t>1870/m</t>
  </si>
  <si>
    <t>1880/m</t>
  </si>
  <si>
    <t>1890/m</t>
  </si>
  <si>
    <t>1900/m</t>
  </si>
  <si>
    <t>1910/m</t>
  </si>
  <si>
    <t>1920/m</t>
  </si>
  <si>
    <t>1930/m</t>
  </si>
  <si>
    <t>1940/m</t>
  </si>
  <si>
    <t>1950/m</t>
  </si>
  <si>
    <t>1960/m</t>
  </si>
  <si>
    <t>1970/m</t>
  </si>
  <si>
    <t>1980/m</t>
  </si>
  <si>
    <t>1990/m</t>
  </si>
  <si>
    <t>2000/m</t>
  </si>
  <si>
    <t>2010/m</t>
  </si>
  <si>
    <t>2020/m</t>
  </si>
  <si>
    <t>2030/m</t>
  </si>
  <si>
    <t>2040/m</t>
  </si>
  <si>
    <t>2050/m</t>
  </si>
  <si>
    <t>2060/m</t>
  </si>
  <si>
    <t>2070/m</t>
  </si>
  <si>
    <t>2080/m</t>
  </si>
  <si>
    <t>2090/m</t>
  </si>
  <si>
    <t>2100/m</t>
  </si>
  <si>
    <t>2110/m</t>
  </si>
  <si>
    <t>2120/m</t>
  </si>
  <si>
    <t>2130/m</t>
  </si>
  <si>
    <t>2140/m</t>
  </si>
  <si>
    <t>2150/m</t>
  </si>
  <si>
    <t>2160/m</t>
  </si>
  <si>
    <t>2170/m</t>
  </si>
  <si>
    <t>2180/m</t>
  </si>
  <si>
    <t>2190/m</t>
  </si>
  <si>
    <t>2200/m</t>
  </si>
  <si>
    <t>2210/m</t>
  </si>
  <si>
    <t>2220/m</t>
  </si>
  <si>
    <t>2230/m</t>
  </si>
  <si>
    <t>2240/m</t>
  </si>
  <si>
    <t>2250/m</t>
  </si>
  <si>
    <t>2260/m</t>
  </si>
  <si>
    <t>2270/m</t>
  </si>
  <si>
    <t>2280/m</t>
  </si>
  <si>
    <t>2290/m</t>
  </si>
  <si>
    <t>2300/m</t>
  </si>
  <si>
    <t>2310/m</t>
  </si>
  <si>
    <t>2320/m</t>
  </si>
  <si>
    <t>2330/m</t>
  </si>
  <si>
    <t>沙盒战争金币产出</t>
  </si>
  <si>
    <t>金币奖励</t>
  </si>
  <si>
    <t>全通总计</t>
  </si>
  <si>
    <t>备注</t>
  </si>
  <si>
    <t>守卫1</t>
  </si>
  <si>
    <t>守卫2</t>
  </si>
  <si>
    <t>守卫3</t>
  </si>
  <si>
    <t>守卫4</t>
  </si>
  <si>
    <t>守卫5</t>
  </si>
  <si>
    <t>守卫6</t>
  </si>
  <si>
    <t>守卫7</t>
  </si>
  <si>
    <t>守卫8</t>
  </si>
  <si>
    <t>守卫9</t>
  </si>
  <si>
    <t>守卫10</t>
  </si>
  <si>
    <t>守卫11</t>
  </si>
  <si>
    <t>守卫12</t>
  </si>
  <si>
    <t>守卫13</t>
  </si>
  <si>
    <t>守卫14</t>
  </si>
  <si>
    <t>守卫15</t>
  </si>
  <si>
    <t>守卫16</t>
  </si>
  <si>
    <t>守卫17</t>
  </si>
  <si>
    <t>守卫18</t>
  </si>
  <si>
    <t>守卫19</t>
  </si>
  <si>
    <t>守卫20</t>
  </si>
  <si>
    <t>守卫21</t>
  </si>
  <si>
    <t>守卫22</t>
  </si>
  <si>
    <t>守卫23</t>
  </si>
  <si>
    <t>守卫24</t>
  </si>
  <si>
    <t>1~39</t>
  </si>
  <si>
    <t>1层普通</t>
  </si>
  <si>
    <t>2层普通</t>
  </si>
  <si>
    <t>3层普通</t>
  </si>
  <si>
    <t>3层困难</t>
  </si>
  <si>
    <t>全守卫掉落</t>
  </si>
  <si>
    <t>40~49</t>
  </si>
  <si>
    <t>50~59</t>
  </si>
  <si>
    <t>60~69</t>
  </si>
  <si>
    <t>70~79</t>
  </si>
  <si>
    <t>80~89</t>
  </si>
  <si>
    <t>90~99</t>
  </si>
  <si>
    <t>100~119</t>
  </si>
  <si>
    <t>120~139</t>
  </si>
  <si>
    <t>140~159</t>
  </si>
  <si>
    <t>160~999</t>
  </si>
  <si>
    <t>高级守卫掉落</t>
  </si>
  <si>
    <t>全通最高</t>
  </si>
  <si>
    <t>无尽试炼金币产出</t>
  </si>
  <si>
    <t>通关层数</t>
  </si>
  <si>
    <t>每日层数奖励</t>
  </si>
  <si>
    <t>常规</t>
  </si>
  <si>
    <t>英雄升级</t>
  </si>
  <si>
    <t>装备合成</t>
  </si>
  <si>
    <t>勋章合成</t>
  </si>
  <si>
    <t>圣物升级</t>
  </si>
  <si>
    <t>神龙技能升级</t>
  </si>
  <si>
    <t>消耗金币</t>
  </si>
  <si>
    <t>所需数量</t>
  </si>
  <si>
    <t>合成消耗</t>
  </si>
  <si>
    <t>勋章</t>
  </si>
  <si>
    <t>组成</t>
  </si>
  <si>
    <t>合成数量</t>
  </si>
  <si>
    <t>合成成功率</t>
  </si>
  <si>
    <t>消耗</t>
  </si>
  <si>
    <t>圣物种类</t>
  </si>
  <si>
    <t>圣物等级</t>
  </si>
  <si>
    <t>升级消耗</t>
  </si>
  <si>
    <t>技能等级</t>
  </si>
  <si>
    <t>1星绿</t>
  </si>
  <si>
    <t>二级勋章</t>
  </si>
  <si>
    <t>一级勋章</t>
  </si>
  <si>
    <t>LV.1</t>
  </si>
  <si>
    <t>LV.2</t>
  </si>
  <si>
    <t>LV.3</t>
  </si>
  <si>
    <t>LV.4</t>
  </si>
  <si>
    <t>LV.5</t>
  </si>
  <si>
    <t>三级勋章</t>
  </si>
  <si>
    <t>LV.6</t>
  </si>
  <si>
    <t>LV.7</t>
  </si>
  <si>
    <t>LV.8</t>
  </si>
  <si>
    <t>LV.9</t>
  </si>
  <si>
    <t>LV.10</t>
  </si>
  <si>
    <t>四级勋章</t>
  </si>
  <si>
    <t>LV.11</t>
  </si>
  <si>
    <t>LV.12</t>
  </si>
  <si>
    <t>LV.13</t>
  </si>
  <si>
    <t>LV.14</t>
  </si>
  <si>
    <t>LV.15</t>
  </si>
  <si>
    <t>五级勋章</t>
  </si>
  <si>
    <t>LV.16</t>
  </si>
  <si>
    <t>神龙等级</t>
  </si>
  <si>
    <t>LV.17</t>
  </si>
  <si>
    <t>LV.18</t>
  </si>
  <si>
    <t>LV.19</t>
  </si>
  <si>
    <t>LV.20</t>
  </si>
  <si>
    <t>LV.21</t>
  </si>
  <si>
    <t>LV.22</t>
  </si>
  <si>
    <t>勋章重铸</t>
  </si>
  <si>
    <t>LV.23</t>
  </si>
  <si>
    <t>单次重铸</t>
  </si>
  <si>
    <t>LV.24</t>
  </si>
  <si>
    <t>LV.25</t>
  </si>
  <si>
    <t>LV.26</t>
  </si>
  <si>
    <t>LV.27</t>
  </si>
  <si>
    <t>LV.28</t>
  </si>
  <si>
    <t>LV.29</t>
  </si>
  <si>
    <t>LV.30</t>
  </si>
  <si>
    <t>LV.31</t>
  </si>
  <si>
    <t>LV.32</t>
  </si>
  <si>
    <t>LV.33</t>
  </si>
  <si>
    <t>LV.34</t>
  </si>
  <si>
    <t>LV.35</t>
  </si>
  <si>
    <t>LV.36</t>
  </si>
  <si>
    <t>LV.37</t>
  </si>
  <si>
    <t>LV.38</t>
  </si>
  <si>
    <t>LV.39</t>
  </si>
  <si>
    <t>LV.40</t>
  </si>
  <si>
    <t>LV.41</t>
  </si>
  <si>
    <t>LV.42</t>
  </si>
  <si>
    <t>神龙精炼</t>
  </si>
  <si>
    <t>LV.43</t>
  </si>
  <si>
    <t>精炼等级</t>
  </si>
  <si>
    <t>LV.44</t>
  </si>
  <si>
    <t>LV.45</t>
  </si>
  <si>
    <t>LV.46</t>
  </si>
  <si>
    <t>LV.47</t>
  </si>
  <si>
    <t>LV.48</t>
  </si>
  <si>
    <t>LV.49</t>
  </si>
  <si>
    <t>LV.50</t>
  </si>
  <si>
    <t>LV.51</t>
  </si>
  <si>
    <t>LV.52</t>
  </si>
  <si>
    <t>LV.53</t>
  </si>
  <si>
    <t>LV.54</t>
  </si>
  <si>
    <t>LV.55</t>
  </si>
  <si>
    <t>LV.56</t>
  </si>
  <si>
    <t>LV.57</t>
  </si>
  <si>
    <t>LV.58</t>
  </si>
  <si>
    <t>LV.59</t>
  </si>
  <si>
    <t>LV.60</t>
  </si>
  <si>
    <t>LV.61</t>
  </si>
  <si>
    <t>LV.62</t>
  </si>
  <si>
    <t>LV.63</t>
  </si>
  <si>
    <t>LV.64</t>
  </si>
  <si>
    <t>LV.65</t>
  </si>
  <si>
    <t>LV.66</t>
  </si>
  <si>
    <t>LV.67</t>
  </si>
  <si>
    <t>LV.68</t>
  </si>
  <si>
    <t>LV.69</t>
  </si>
  <si>
    <t>LV.70</t>
  </si>
  <si>
    <t>LV.71</t>
  </si>
  <si>
    <t>LV.72</t>
  </si>
  <si>
    <t>LV.73</t>
  </si>
  <si>
    <t>LV.74</t>
  </si>
  <si>
    <t>LV.75</t>
  </si>
  <si>
    <t>LV.76</t>
  </si>
  <si>
    <t>LV.77</t>
  </si>
  <si>
    <t>LV.78</t>
  </si>
  <si>
    <t>LV.79</t>
  </si>
  <si>
    <t>LV.80</t>
  </si>
  <si>
    <t>LV.81</t>
  </si>
  <si>
    <t>LV.82</t>
  </si>
  <si>
    <t>LV.83</t>
  </si>
  <si>
    <t>LV.84</t>
  </si>
  <si>
    <t>LV.85</t>
  </si>
  <si>
    <t>LV.86</t>
  </si>
  <si>
    <t>LV.87</t>
  </si>
  <si>
    <t>LV.88</t>
  </si>
  <si>
    <t>LV.89</t>
  </si>
  <si>
    <t>LV.90</t>
  </si>
  <si>
    <t>LV.91</t>
  </si>
  <si>
    <t>LV.92</t>
  </si>
  <si>
    <t>LV.93</t>
  </si>
  <si>
    <t>LV.94</t>
  </si>
  <si>
    <t>LV.95</t>
  </si>
  <si>
    <t>LV.96</t>
  </si>
  <si>
    <t>LV.97</t>
  </si>
  <si>
    <t>LV.98</t>
  </si>
  <si>
    <t>LV.99</t>
  </si>
  <si>
    <t>LV.100</t>
  </si>
  <si>
    <t>弹包触发条件和价格</t>
  </si>
  <si>
    <t>说明：触发推送条件后，在礼包类型池中，按照账号养成情况（英雄数量、英雄等级、英雄星级、装备强度、战力等）进行逻辑自动筛选推送</t>
  </si>
  <si>
    <t>条件池：</t>
  </si>
  <si>
    <t>触发情况</t>
  </si>
  <si>
    <t>详细条件</t>
  </si>
  <si>
    <t>礼包类型</t>
  </si>
  <si>
    <t>礼包池：</t>
  </si>
  <si>
    <t>礼包ID</t>
  </si>
  <si>
    <t>价格（元）</t>
  </si>
  <si>
    <t>礼包内容</t>
  </si>
  <si>
    <t>等级达到</t>
  </si>
  <si>
    <t>等级达到18级</t>
  </si>
  <si>
    <t>1-触发礼包</t>
  </si>
  <si>
    <t>{钻石*300},{高级召唤芯片*10},{金币*1350000}</t>
  </si>
  <si>
    <t>等级达到30级</t>
  </si>
  <si>
    <t>2-触发礼包_勋章</t>
  </si>
  <si>
    <t>{钻石*300},{高级召唤芯片*10},{战士经验*270000}</t>
  </si>
  <si>
    <t>等级达到48级</t>
  </si>
  <si>
    <t>3-等级礼包_必开</t>
  </si>
  <si>
    <t>{钻石*300},{高级召唤芯片*10},{进阶石*270}</t>
  </si>
  <si>
    <t>等级达到50级</t>
  </si>
  <si>
    <t>4-星级礼包</t>
  </si>
  <si>
    <t>{钻石*300},{高级召唤芯片*10},{战斗荣耀*270}</t>
  </si>
  <si>
    <t>等级达到60级</t>
  </si>
  <si>
    <t>5-星级礼包_13星</t>
  </si>
  <si>
    <t>{钻石*300},{高级召唤芯片*10},{原始结晶*14}</t>
  </si>
  <si>
    <t>等级达到68级</t>
  </si>
  <si>
    <t>6-触发礼包_饰品</t>
  </si>
  <si>
    <t>{钻石*300},{高级召唤芯片*10},{那美克方石*18}</t>
  </si>
  <si>
    <t>等级达到70级</t>
  </si>
  <si>
    <t>7-触发礼包_界王试炼</t>
  </si>
  <si>
    <t>{钻石*300},{高级召唤芯片*10},{72004,13500}</t>
  </si>
  <si>
    <t>等级达到78级</t>
  </si>
  <si>
    <t>8-触发礼包_天界副本</t>
  </si>
  <si>
    <t>{钻石*300},{金币*12150000},{高级召唤芯片*1}</t>
  </si>
  <si>
    <t>等级达到80级</t>
  </si>
  <si>
    <t>{钻石*300},{战士经验*2430000},{高级召唤芯片*1}</t>
  </si>
  <si>
    <t>等级达到88级</t>
  </si>
  <si>
    <t>{钻石*300},{进阶石*2430},{高级召唤芯片*1}</t>
  </si>
  <si>
    <t>等级达到90级</t>
  </si>
  <si>
    <t>{钻石*300},{精灵幸运石*10},{奥术之尘*10}</t>
  </si>
  <si>
    <t>等级达到98级</t>
  </si>
  <si>
    <t>{钻石*300},{大地信物*16},{饰品碎片*27}</t>
  </si>
  <si>
    <t>等级达到100级</t>
  </si>
  <si>
    <t>{钻石*300},{圣洁信物*12},{饰品碎片*27}</t>
  </si>
  <si>
    <t>等级达到108级</t>
  </si>
  <si>
    <t>{钻石*680},{高级召唤芯片*12},{占卜水晶*1}</t>
  </si>
  <si>
    <t>等级达到110级</t>
  </si>
  <si>
    <t>{钻石*680},{高级召唤芯片*12},{金币*7650000},{战士经验*510000}</t>
  </si>
  <si>
    <t>等级达到118级</t>
  </si>
  <si>
    <t>{钻石*680},{高级召唤芯片*12},{战士经验*1530000},{金币*2550000}</t>
  </si>
  <si>
    <t>等级达到120级</t>
  </si>
  <si>
    <t>{钻石*680},{高级召唤芯片*12},{进阶石*1530},{金币*2550000}</t>
  </si>
  <si>
    <t>等级达到128级</t>
  </si>
  <si>
    <t>{钻石*680},{高级召唤芯片*12},{原始结晶*77},{全能结晶*5}</t>
  </si>
  <si>
    <t>等级达到130级</t>
  </si>
  <si>
    <t>{钻石*680},{高级召唤芯片*12},{72004,76500},{那美克方石*34}</t>
  </si>
  <si>
    <t>等级达到138级</t>
  </si>
  <si>
    <t>{钻石*680},{精灵幸运石*12},{金羽蛋*2},{奥术之尘*17}</t>
  </si>
  <si>
    <t>等级达到140级</t>
  </si>
  <si>
    <t>{钻石*680},{精灵幸运石*12},{奥术之尘*51},{金羽蛋*1}</t>
  </si>
  <si>
    <t>等级达到150级</t>
  </si>
  <si>
    <t>{钻石*680},{金币*15300000},{战士经验*1530000},{高级召唤芯片*2}</t>
  </si>
  <si>
    <t>等级达到155级</t>
  </si>
  <si>
    <t>{钻石*680},{战士经验*3060000},{金币*7650000},{高级召唤芯片*2}</t>
  </si>
  <si>
    <t>等级达到160级</t>
  </si>
  <si>
    <t>{钻石*680},{进阶石*3060},{战士经验*1530000},{金币*2550000}</t>
  </si>
  <si>
    <t>等级达到165级</t>
  </si>
  <si>
    <t>{钻石*680},{大地信物*20},{饰品碎片*153},{天界神石*10}</t>
  </si>
  <si>
    <t>等级达到170级</t>
  </si>
  <si>
    <t>{钻石*680},{圣洁信物*15},{饰品碎片*153},{天界神石*10}</t>
  </si>
  <si>
    <t>等级达到175级</t>
  </si>
  <si>
    <t>{钻石*1280},{5星随机碎片*50},{高级召唤芯片*10},{金币*8064000}</t>
  </si>
  <si>
    <t>等级达到185级</t>
  </si>
  <si>
    <t>{钻石*1280},{高级召唤芯片*15},{占卜水晶*1},{金币*8064000}</t>
  </si>
  <si>
    <t>等级达到188级</t>
  </si>
  <si>
    <t>{钻石*1280},{高级召唤芯片*15},{金币*11136000},{战士经验*1612800}</t>
  </si>
  <si>
    <t>等级达到190级</t>
  </si>
  <si>
    <t>{钻石*1280},{高级召唤芯片*15},{战士经验*2227200},{金币*8064000}</t>
  </si>
  <si>
    <t>等级达到195级</t>
  </si>
  <si>
    <t>{钻石*1280},{高级召唤芯片*15},{进阶石*2227},{金币*8064000}</t>
  </si>
  <si>
    <t>等级达到200级</t>
  </si>
  <si>
    <t>{钻石*1280},{高级召唤芯片*15},{战斗荣耀*2227},{金币*8064000}</t>
  </si>
  <si>
    <t>卡林塔每战斗失败x次</t>
  </si>
  <si>
    <t>英雄升星20次（6星以上）</t>
  </si>
  <si>
    <t>{钻石*1280},{高级召唤芯片*15},{稀有咒印自选礼包*1},{战斗荣耀*1613}</t>
  </si>
  <si>
    <t>武道会获胜</t>
  </si>
  <si>
    <t>武道会每获得100次胜利</t>
  </si>
  <si>
    <t>{钻石*1280},{高级召唤芯片*15},{稀有咒印自选礼包*1},{奥术之尘*54}</t>
  </si>
  <si>
    <t>无尽试炼每首次通关X关</t>
  </si>
  <si>
    <t>无尽试炼每首次通关50关</t>
  </si>
  <si>
    <t>{钻石*1280},{高级召唤芯片*15},{觉醒咒印自选礼包*1}</t>
  </si>
  <si>
    <t>爬塔失败</t>
  </si>
  <si>
    <t>卡林塔每战斗失败50次</t>
  </si>
  <si>
    <t>{钻石*1280},{高级召唤芯片*15},{原始结晶*111},{全能结晶*16}</t>
  </si>
  <si>
    <t>卡林塔进度</t>
  </si>
  <si>
    <t>卡林塔通关50层</t>
  </si>
  <si>
    <t>{钻石*1280},{高级召唤芯片*15},{72004,111360},{那美克方石*108}</t>
  </si>
  <si>
    <t>卡林塔通关100层</t>
  </si>
  <si>
    <t>{钻石*1280},{精灵幸运石*15},{金羽蛋*3},{奥术之尘*54}</t>
  </si>
  <si>
    <t>卡林塔通关150层</t>
  </si>
  <si>
    <t>{钻石*1280},{精灵幸运石*15},{奥术之尘*74},{金羽蛋*2}</t>
  </si>
  <si>
    <t>卡林塔通关200层</t>
  </si>
  <si>
    <t>{钻石*1280},{金羽蛋*5},{精灵幸运石*10},{奥术之尘*54}</t>
  </si>
  <si>
    <t>卡林塔通关250层</t>
  </si>
  <si>
    <t>卡林塔通关300层</t>
  </si>
  <si>
    <t>{钻石*1280},{大地信物*26},{饰品碎片*223},{天界神石*32}</t>
  </si>
  <si>
    <t>卡林塔通关350层</t>
  </si>
  <si>
    <t>{钻石*1280},{圣洁信物*20},{饰品碎片*223},{天界神石*32}</t>
  </si>
  <si>
    <t>卡林塔通关400层</t>
  </si>
  <si>
    <t>{钻石*1280},{红色2星装备自选箱*1},{占卜水晶*1},{高级召唤芯片*6}</t>
  </si>
  <si>
    <t>卡林塔通关450层</t>
  </si>
  <si>
    <t>{钻石*1980},{5星随机碎片*50},{高级召唤芯片*14},{金币*11880000},{战士经验*1188000}</t>
  </si>
  <si>
    <t>卡林塔通关500层</t>
  </si>
  <si>
    <t>{钻石*1980},{5星随机碎片*50},{高级召唤芯片*14},{战士经验*2376000},{金币*5940000}</t>
  </si>
  <si>
    <t>卡林塔通关550层</t>
  </si>
  <si>
    <t>{钻石*1980},{5星随机碎片*50},{高级召唤芯片*14},{进阶石*2376},{金币*5940000}</t>
  </si>
  <si>
    <t>卡林塔通关600层</t>
  </si>
  <si>
    <t>{钻石*1980},{5星随机碎片*50},{高级召唤芯片*14},{稀有咒印自选礼包*1},{战斗荣耀*1188}</t>
  </si>
  <si>
    <t>卡林塔通关650层</t>
  </si>
  <si>
    <t>{钻石*1980},{5星随机碎片*50},{高级召唤芯片*14},{精灵幸运石*10},{奥术之尘*40}</t>
  </si>
  <si>
    <t>卡林塔通关700层</t>
  </si>
  <si>
    <t>{钻石*1980},{5星随机碎片*50},{高级召唤芯片*14},{原始结晶*119},{全能结晶*12}</t>
  </si>
  <si>
    <t>卡林塔通关750层</t>
  </si>
  <si>
    <t>{钻石*1980},{5星随机碎片*50},{高级召唤芯片*14},{大地信物*16},{饰品碎片*119}</t>
  </si>
  <si>
    <t>卡林塔通关800层</t>
  </si>
  <si>
    <t>{钻石*1980},{5星随机碎片*50},{高级召唤芯片*14},{圣洁信物*12},{饰品碎片*119}</t>
  </si>
  <si>
    <t>卡林塔通关850层</t>
  </si>
  <si>
    <t>{钻石*1980},{5星随机碎片*50},{高级召唤芯片*14},{72004,118800},{那美克方石*79}</t>
  </si>
  <si>
    <t>卡林塔通关900层</t>
  </si>
  <si>
    <t>{钻石*1980},{5星随机碎片*50},{高级召唤芯片*14},{那美克方石*158},{72004,59400}</t>
  </si>
  <si>
    <t>卡林塔通关950层</t>
  </si>
  <si>
    <t>{钻石*1980},{精灵幸运石*19},{金羽蛋*5},{奥术之尘*79},{高级召唤芯片*5}</t>
  </si>
  <si>
    <t>卡林塔通关1000层</t>
  </si>
  <si>
    <t>{钻石*1980},{精灵幸运石*19},{奥术之尘*119},{金羽蛋*3},{高级召唤芯片*5}</t>
  </si>
  <si>
    <t>主线副本进度</t>
  </si>
  <si>
    <t>主线通关第1章节</t>
  </si>
  <si>
    <t>{钻石*1980},{金羽蛋*7},{精灵幸运石*14},{奥术之尘*79},{高级召唤芯片*5}</t>
  </si>
  <si>
    <t>主线通关第2章节</t>
  </si>
  <si>
    <t>{钻石*1980},{大地信物*32},{饰品碎片*356},{天界神石*48},{高级召唤芯片*5}</t>
  </si>
  <si>
    <t>主线通关第3章节</t>
  </si>
  <si>
    <t>{钻石*1980},{圣洁信物*24},{饰品碎片*356},{天界神石*48},{高级召唤芯片*5}</t>
  </si>
  <si>
    <t>主线通关第4章节</t>
  </si>
  <si>
    <t>{钻石*1980},{高级召唤芯片*19},{金币*17820000},{战士经验*2376000},{进阶石*1188}</t>
  </si>
  <si>
    <t>主线通关第5章节</t>
  </si>
  <si>
    <t>{钻石*1980},{高级召唤芯片*19},{战士经验*3564000},{金币*11880000},{进阶石*1188}</t>
  </si>
  <si>
    <t>主线通关第6章节</t>
  </si>
  <si>
    <t>{钻石*1980},{高级召唤芯片*19},{进阶石*3564},{金币*11880000},{金币*5940000}</t>
  </si>
  <si>
    <t>主线通关第7章节</t>
  </si>
  <si>
    <t>{钻石*1980},{高级召唤芯片*19},{稀有咒印自选礼包*1},{战斗荣耀*2376},{金币*5940000}</t>
  </si>
  <si>
    <t>主线通关第8章节</t>
  </si>
  <si>
    <t>{钻石*1980},{高级召唤芯片*19},{精灵幸运石*14},{奥术之尘*79},{金币*5940000}</t>
  </si>
  <si>
    <t>主线通关第9章节</t>
  </si>
  <si>
    <t>{钻石*1980},{高级召唤芯片*19},{原始结晶*178},{全能结晶*24},{金币*5940000}</t>
  </si>
  <si>
    <t>主线通关第10章节</t>
  </si>
  <si>
    <t>{钻石*1980},{高级召唤芯片*19},{大地信物*24},{饰品碎片*238},{金币*5940000}</t>
  </si>
  <si>
    <t>主线通关第11章节</t>
  </si>
  <si>
    <t>{钻石*1980},{高级召唤芯片*19},{圣洁信物*18},{饰品碎片*238},{金币*5940000}</t>
  </si>
  <si>
    <t>主线通关第12章节</t>
  </si>
  <si>
    <t>{钻石*1980},{高级召唤芯片*19},{72004,178200},{那美克方石*158},{金币*5940000}</t>
  </si>
  <si>
    <t>主线通关第13章节</t>
  </si>
  <si>
    <t>{钻石*1980},{高级召唤芯片*19},{那美克方石*238},{72004,118800},{金币*5940000}</t>
  </si>
  <si>
    <t>主线通关第14章节</t>
  </si>
  <si>
    <t>{钻石*1980},{红色3星装备自选箱*1},{占卜水晶*1},{高级召唤芯片*10},{金币*1000000}</t>
  </si>
  <si>
    <t>主线通关第15章节</t>
  </si>
  <si>
    <t>{钻石*3280},{5系英雄碎片自选宝箱*1},{高级召唤芯片*24},{金币*19680000},{战士经验*1968000}</t>
  </si>
  <si>
    <t>主线通关第16章节</t>
  </si>
  <si>
    <t>{钻石*3280},{5系英雄碎片自选宝箱*1},{高级召唤芯片*24},{战士经验*3936000},{金币*9840000}</t>
  </si>
  <si>
    <t>玩家每洗练勋章X次</t>
  </si>
  <si>
    <t>玩家每洗练勋章40次</t>
  </si>
  <si>
    <t>{钻石*3280},{5系英雄碎片自选宝箱*1},{高级召唤芯片*24},{进阶石*3936},{金币*9840000}</t>
  </si>
  <si>
    <t>获取到4级勋章（已有装备卸下不算）</t>
  </si>
  <si>
    <t>获取到4级勋章</t>
  </si>
  <si>
    <t>{钻石*3280},{5系英雄碎片自选宝箱*1},{高级召唤芯片*24},{稀有咒印自选礼包*1},{战斗荣耀*1968}</t>
  </si>
  <si>
    <t>获取到5级勋章（已有装备卸下不算）</t>
  </si>
  <si>
    <t>获取到5级勋章</t>
  </si>
  <si>
    <t>{钻石*3280},{5系英雄碎片自选宝箱*1},{高级召唤芯片*24},{精灵幸运石*16},{奥术之尘*66}</t>
  </si>
  <si>
    <t>获得英雄</t>
  </si>
  <si>
    <t>获得5星英雄</t>
  </si>
  <si>
    <t>{钻石*3280},{5系英雄碎片自选宝箱*1},{高级召唤芯片*24},{原始结晶*197},{全能结晶*20}</t>
  </si>
  <si>
    <t>获得6星英雄</t>
  </si>
  <si>
    <t>{钻石*3280},{5系英雄碎片自选宝箱*1},{高级召唤芯片*24},{大地信物*26},{饰品碎片*197}</t>
  </si>
  <si>
    <t>获得7星英雄</t>
  </si>
  <si>
    <t>{钻石*3280},{5系英雄碎片自选宝箱*1},{高级召唤芯片*24},{圣洁信物*20},{饰品碎片*197}</t>
  </si>
  <si>
    <t>获得8星英雄</t>
  </si>
  <si>
    <t>{钻石*3280},{5系英雄碎片自选宝箱*1},{高级召唤芯片*24},{72004,196800},{那美克方石*131}</t>
  </si>
  <si>
    <t>获得9星英雄</t>
  </si>
  <si>
    <t>{钻石*3280},{5系英雄碎片自选宝箱*1},{高级召唤芯片*24},{那美克方石*262},{72004,98400}</t>
  </si>
  <si>
    <t>获得10星英雄</t>
  </si>
  <si>
    <t>{钻石*3280},{精灵幸运石*31},{金羽蛋*8},{奥术之尘*131},{高级召唤芯片*8}</t>
  </si>
  <si>
    <t>获得11星英雄</t>
  </si>
  <si>
    <t>{钻石*3280},{精灵幸运石*31},{奥术之尘*197},{金羽蛋*5},{高级召唤芯片*8}</t>
  </si>
  <si>
    <t>获得12星英雄</t>
  </si>
  <si>
    <t>{钻石*3280},{金羽蛋*11},{精灵幸运石*24},{奥术之尘*131},{高级召唤芯片*8}</t>
  </si>
  <si>
    <t>获得13星英雄</t>
  </si>
  <si>
    <t>{钻石*3280},{大地信物*52},{饰品碎片*590},{天界神石*79},{高级召唤芯片*8}</t>
  </si>
  <si>
    <t>获得饰品</t>
  </si>
  <si>
    <t>获得3星饰品</t>
  </si>
  <si>
    <t>{钻石*3280},{圣洁信物*40},{饰品碎片*590},{天界神石*79},{高级召唤芯片*8}</t>
  </si>
  <si>
    <t>获得4星饰品</t>
  </si>
  <si>
    <t>{钻石*3280},{高级召唤芯片*31},{金币*29520000},{战士经验*3936000},{进阶石*1968}</t>
  </si>
  <si>
    <t>获得5星饰品</t>
  </si>
  <si>
    <t>{钻石*3280},{高级召唤芯片*31},{战士经验*5904000},{金币*19680000},{进阶石*1968}</t>
  </si>
  <si>
    <t>通关界王试炼，暗2层</t>
  </si>
  <si>
    <t>{钻石*3280},{高级召唤芯片*31},{进阶石*5904},{金币*19680000},{金币*9840000}</t>
  </si>
  <si>
    <t>通关界王试炼，暗4层</t>
  </si>
  <si>
    <t>{钻石*3280},{高级召唤芯片*31},{稀有咒印自选礼包*2},{战斗荣耀*3936},{金币*9840000}</t>
  </si>
  <si>
    <t>通关界王试炼，暗6层</t>
  </si>
  <si>
    <t>{钻石*3280},{高级召唤芯片*31},{精灵幸运石*24},{奥术之尘*131},{金币*9840000}</t>
  </si>
  <si>
    <t>通关界王试炼，暗8层</t>
  </si>
  <si>
    <t>{钻石*3280},{高级召唤芯片*31},{原始结晶*295},{全能结晶*39},{金币*9840000}</t>
  </si>
  <si>
    <t>通关界王试炼，暗10层</t>
  </si>
  <si>
    <t>{钻石*3280},{高级召唤芯片*31},{大地信物*39},{饰品碎片*394},{金币*9840000}</t>
  </si>
  <si>
    <t>通关界王试炼，暗12层</t>
  </si>
  <si>
    <t>{钻石*3280},{高级召唤芯片*31},{圣洁信物*30},{饰品碎片*394},{金币*9840000}</t>
  </si>
  <si>
    <t>通关界王试炼，暗14层</t>
  </si>
  <si>
    <t>{钻石*3280},{高级召唤芯片*31},{72004,295200},{那美克方石*262},{金币*9840000}</t>
  </si>
  <si>
    <t>通关界王试炼，光2层</t>
  </si>
  <si>
    <t>{钻石*3280},{高级召唤芯片*31},{那美克方石*394},{72004,196800},{金币*9840000}</t>
  </si>
  <si>
    <t>通关界王试炼，光4层</t>
  </si>
  <si>
    <t>{钻石*3280},{红色4星装备自选箱*1},{占卜水晶*2},{高级召唤芯片*16},{金币*2000000}</t>
  </si>
  <si>
    <t>通关界王试炼，光6层</t>
  </si>
  <si>
    <t>{钻石*6480},{红色5星装备自选箱*1},{占卜水晶*5},{高级召唤芯片*24},{金币*5000000}</t>
  </si>
  <si>
    <t>通关界王试炼，光8层</t>
  </si>
  <si>
    <t>{钻石*6480},{天使勋章*1},{占卜水晶*5},{高级召唤芯片*24},{战斗荣耀*3888}</t>
  </si>
  <si>
    <t>通关界王试炼，光10层</t>
  </si>
  <si>
    <t>勋章礼包组</t>
  </si>
  <si>
    <t>通关界王试炼，光12层</t>
  </si>
  <si>
    <t>{钻石*300},{稀有咒印自选礼包*1}</t>
  </si>
  <si>
    <t>通关界王试炼，光14层</t>
  </si>
  <si>
    <t>{钻石*680},{稀有咒印自选礼包*1},{战斗荣耀*1904}</t>
  </si>
  <si>
    <t>通关界王试炼，红2层</t>
  </si>
  <si>
    <t>{钻石*1280},{稀有咒印自选礼包*1},{战斗荣耀*4072},{金币*3840000}</t>
  </si>
  <si>
    <t>通关界王试炼，红4层</t>
  </si>
  <si>
    <t>{钻石*1980},{稀有咒印自选礼包*2},{战斗荣耀*4752},{金币*5940000}</t>
  </si>
  <si>
    <t>通关界王试炼，红6层</t>
  </si>
  <si>
    <t>{钻石*3280},{稀有咒印自选礼包*3},{战斗荣耀*7872},{金币*9840000}</t>
  </si>
  <si>
    <t>通关界王试炼，红8层</t>
  </si>
  <si>
    <t>{钻石*6480},{高级好运宝珠*1},{稀有咒印自选礼包*4},{战斗荣耀*3888},{金币*19440000}</t>
  </si>
  <si>
    <t>通关界王试炼，红10层</t>
  </si>
  <si>
    <t>{钻石*1280},{战斗荣耀*3840},{稀有咒印自选礼包*1},{金币*3840000}</t>
  </si>
  <si>
    <t>通关界王试炼，红12层</t>
  </si>
  <si>
    <t>{钻石*1980},{战斗荣耀*7128},{稀有咒印自选礼包*1},{金币*5940000}</t>
  </si>
  <si>
    <t>通关界王试炼，红14层</t>
  </si>
  <si>
    <t>{钻石*3280},{战斗荣耀*11808},{稀有咒印自选礼包*2},{金币*9840000}</t>
  </si>
  <si>
    <t>通关界王试炼，蓝2层</t>
  </si>
  <si>
    <t>{钻石*6480},{高级好运宝珠*1},{战斗荣耀*12550},{稀有咒印自选礼包*1},{金币*19440000}</t>
  </si>
  <si>
    <t>通关界王试炼，蓝4层</t>
  </si>
  <si>
    <t>{钻石*3280},{高级好运宝珠*1},{战斗荣耀*3888},{金币*5000000}</t>
  </si>
  <si>
    <t>通关界王试炼，蓝6层</t>
  </si>
  <si>
    <t>{钻石*6480},{高级好运宝珠*2},{战斗荣耀*1000}</t>
  </si>
  <si>
    <t>通关界王试炼，蓝8层</t>
  </si>
  <si>
    <t>等级礼包_18</t>
  </si>
  <si>
    <t>通关界王试炼，蓝10层</t>
  </si>
  <si>
    <t>{钻石*300},{高级召唤芯片*10},{战士经验*1080000}</t>
  </si>
  <si>
    <t>通关界王试炼，蓝12层</t>
  </si>
  <si>
    <t>{钻石*680},{高级召唤芯片*15},{橙色4星装备自选箱*1},{战士经验*612000}</t>
  </si>
  <si>
    <t>通关界王试炼，蓝14层</t>
  </si>
  <si>
    <t>{钻石*1280},{5星随机碎片*50},{橙色4星装备自选箱*1},{高级召唤芯片*8},{战士经验*1024000}</t>
  </si>
  <si>
    <t>通关界王试炼，青2层</t>
  </si>
  <si>
    <t>{钻石*1980},{5星随机碎片*50},{红色1星装备自选箱*1},{高级召唤芯片*19},{战士经验*1584000}</t>
  </si>
  <si>
    <t>通关界王试炼，青4层</t>
  </si>
  <si>
    <t>{钻石*3280},{红色1星装备自选箱*2},{5系英雄碎片自选宝箱*1},{高级召唤芯片*31},{战士经验*2624000}</t>
  </si>
  <si>
    <t>通关界王试炼，青6层</t>
  </si>
  <si>
    <t>{钻石*6480},{红色1星装备自选箱*4},{5系英雄碎片自选宝箱*1},{高级召唤芯片*73},{战士经验*7776000}</t>
  </si>
  <si>
    <t>通关界王试炼，青8层</t>
  </si>
  <si>
    <t>通关界王试炼，青10层</t>
  </si>
  <si>
    <t>等级礼包_48</t>
  </si>
  <si>
    <t>通关界王试炼，青12层</t>
  </si>
  <si>
    <t>{钻石*300},{高级召唤芯片*10},{高级探宝券*1}</t>
  </si>
  <si>
    <t>通关界王试炼，青14层</t>
  </si>
  <si>
    <t>{钻石*680},{高级召唤芯片*15},{占卜水晶*1}</t>
  </si>
  <si>
    <t>天界副本进度（该功能暂不开放）</t>
  </si>
  <si>
    <t>首次通关天界副本1章</t>
  </si>
  <si>
    <t>{钻石*1280},{5星随机碎片*50},{占卜水晶*1},{高级召唤芯片*8},{高级探宝券*1}</t>
  </si>
  <si>
    <t>首次通关天界副本2章</t>
  </si>
  <si>
    <t>{钻石*1980},{5星随机碎片*50},{占卜水晶*2},{高级召唤芯片*19},{高级探宝券*2}</t>
  </si>
  <si>
    <t>首次通关天界副本3章</t>
  </si>
  <si>
    <t>{钻石*3280},{占卜水晶*5},{5系英雄碎片自选宝箱*1},{高级召唤芯片*16},{红色1星装备自选箱*1}</t>
  </si>
  <si>
    <t>首次通关天界副本4章</t>
  </si>
  <si>
    <t>{钻石*6480},{占卜水晶*10},{5系英雄碎片自选宝箱*1},{高级召唤芯片*41},{红色3星装备自选箱*1}</t>
  </si>
  <si>
    <t>首次通关天界副本5章</t>
  </si>
  <si>
    <t>首次通关天界副本6章</t>
  </si>
  <si>
    <t>等级礼包_68</t>
  </si>
  <si>
    <t>首次通关天界副本7章</t>
  </si>
  <si>
    <t>首次通关天界副本8章</t>
  </si>
  <si>
    <t>首次通关天界副本9章</t>
  </si>
  <si>
    <t>首次通关天界副本10章</t>
  </si>
  <si>
    <t>首次通关天界副本11章</t>
  </si>
  <si>
    <t>首次通关天界副本12章</t>
  </si>
  <si>
    <t>首次通关天界副本13章</t>
  </si>
  <si>
    <t>首次通关天界副本14章</t>
  </si>
  <si>
    <t>等级礼包_78</t>
  </si>
  <si>
    <t>首次通关天界副本15章</t>
  </si>
  <si>
    <t>首次通关天界副本16章</t>
  </si>
  <si>
    <t>首次通关天界副本17章</t>
  </si>
  <si>
    <t>{钻石*1280},{5星随机碎片*50},{占卜水晶*1},{高级召唤芯片*8},{战斗荣耀*1024}</t>
  </si>
  <si>
    <t>首次通关天界副本18章</t>
  </si>
  <si>
    <t>{钻石*1980},{5星随机碎片*50},{占卜水晶*2},{高级召唤芯片*19},{战斗荣耀*1584}</t>
  </si>
  <si>
    <t>首次通关天界副本19章</t>
  </si>
  <si>
    <t>{钻石*3280},{占卜水晶*5},{5系英雄碎片自选宝箱*1},{高级召唤芯片*16},{战斗荣耀*2624}</t>
  </si>
  <si>
    <t>首次通关天界副本20章</t>
  </si>
  <si>
    <t>{钻石*6480},{天使勋章*1},{5系英雄碎片自选宝箱*1},{高级召唤芯片*41},{战斗荣耀*5184}</t>
  </si>
  <si>
    <t>首次通关天界副本21章</t>
  </si>
  <si>
    <t>首次通关天界副本22章</t>
  </si>
  <si>
    <t>等级礼包_88</t>
  </si>
  <si>
    <t>首次通关天界副本23章</t>
  </si>
  <si>
    <t>{钻石*300},{精灵幸运石*10},{金羽蛋*1}</t>
  </si>
  <si>
    <t>首次通关天界副本24章</t>
  </si>
  <si>
    <t>{钻石*680},{精灵幸运石*14},{金羽蛋*3},{奥术之尘*20}</t>
  </si>
  <si>
    <t>首次通关天界副本25章</t>
  </si>
  <si>
    <t>{钻石*1280},{占卜水晶*2},{金羽蛋*4},{精灵幸运石*8},{奥术之尘*34}</t>
  </si>
  <si>
    <t>{钻石*1980},{占卜水晶*2},{金羽蛋*7},{精灵幸运石*19},{奥术之尘*53}</t>
  </si>
  <si>
    <t>{钻石*3280},{占卜水晶*5},{金羽蛋*11},{精灵幸运石*16},{奥术之尘*87}</t>
  </si>
  <si>
    <t>{钻石*6480},{占卜水晶*10},{金羽蛋*14},{精灵幸运石*41},{奥术之尘*173}</t>
  </si>
  <si>
    <t>等级礼包_98</t>
  </si>
  <si>
    <t>{钻石*300},{高级召唤芯片*10},{精灵幸运石*4}</t>
  </si>
  <si>
    <t>{钻石*680},{高级召唤芯片*15},{精灵幸运石*7},{原始结晶*31}</t>
  </si>
  <si>
    <t>{钻石*1280},{占卜水晶*2},{金羽蛋*4},{精灵幸运石*8},{原始结晶*51}</t>
  </si>
  <si>
    <t>{钻石*1980},{占卜水晶*2},{金羽蛋*7},{精灵幸运石*19},{原始结晶*79}</t>
  </si>
  <si>
    <t>{钻石*3280},{占卜水晶*6},{5系英雄碎片自选宝箱*1},{精灵幸运石*18},{原始结晶*131}</t>
  </si>
  <si>
    <t>{钻石*6480},{占卜水晶*12},{5系英雄碎片自选宝箱*1},{精灵幸运石*41},{原始结晶*259}</t>
  </si>
  <si>
    <t>等级礼包_108</t>
  </si>
  <si>
    <t>{钻石*680},{高级召唤芯片*14},{金羽蛋*3},{原始结晶*20}</t>
  </si>
  <si>
    <t>{钻石*1280},{5星随机碎片*50},{金羽蛋*4},{高级召唤芯片*10},{原始结晶*58}</t>
  </si>
  <si>
    <t>{钻石*1980},{5星随机碎片*50},{金羽蛋*6},{高级召唤芯片*22},{原始结晶*89}</t>
  </si>
  <si>
    <t>{钻石*3280},{天使勋章*1},{金羽蛋*3},{5系英雄碎片自选宝箱*1},{高级召唤芯片*10}</t>
  </si>
  <si>
    <t>{钻石*6480},{天使勋章*1},{金羽蛋*15},{5系英雄碎片自选宝箱*1},{高级召唤芯片*26}</t>
  </si>
  <si>
    <t>等级礼包_118</t>
  </si>
  <si>
    <t>{钻石*300},{大地信物*17},{饰品碎片*108}</t>
  </si>
  <si>
    <t>{钻石*680},{大地信物*21},{高级召唤芯片*12},{饰品碎片*61}</t>
  </si>
  <si>
    <t>{钻石*1280},{大地信物*28},{占卜水晶*2},{高级召唤芯片*10},{饰品碎片*100}</t>
  </si>
  <si>
    <t>{钻石*1980},{大地信物*32},{占卜水晶*4},{高级召唤芯片*16},{饰品碎片*150}</t>
  </si>
  <si>
    <t>{钻石*3280},{天使勋章*1},{大地信物*16},{3星极品套装自选礼盒*1},{饰品碎片*100}</t>
  </si>
  <si>
    <t>{钻石*6480},{天使勋章*1},{大地信物*78},{4星极品套装自选礼盒*1},{饰品碎片*583}</t>
  </si>
  <si>
    <t>等级礼包_128</t>
  </si>
  <si>
    <t>{钻石*300},{高级召唤芯片*10},{饰品碎片*108}</t>
  </si>
  <si>
    <t>{钻石*680},{稀有咒印自选礼包*1},{高级召唤芯片*12},{饰品碎片*61}</t>
  </si>
  <si>
    <t>{钻石*1280},{稀有咒印自选礼包*1},{占卜水晶*2},{高级召唤芯片*10},{圣洁信物*10}</t>
  </si>
  <si>
    <t>{钻石*1980},{稀有咒印自选礼包*1},{占卜水晶*4},{高级召唤芯片*16},{圣洁信物*12}</t>
  </si>
  <si>
    <t>{钻石*3280},{天使勋章*1},{5系英雄碎片自选宝箱*1},{高级召唤芯片*10},{圣洁信物*14}</t>
  </si>
  <si>
    <t>{钻石*6480},{天使勋章*1},{红色5星装备自选箱*1},{稀有咒印自选礼包*1},{圣洁信物*20}</t>
  </si>
  <si>
    <t>等级礼包_138</t>
  </si>
  <si>
    <t>{钻石*300},{圣洁信物*10},{饰品碎片*108}</t>
  </si>
  <si>
    <t>{钻石*680},{稀有咒印自选礼包*1},{圣洁信物*12},{饰品碎片*100}</t>
  </si>
  <si>
    <t>{钻石*1280},{5星随机碎片*50},{高级召唤芯片*16},{圣洁信物*10},{稀有咒印自选礼包*1}</t>
  </si>
  <si>
    <t>{钻石*1980},{5星随机碎片*50},{高级召唤芯片*24},{圣洁信物*27},{稀有咒印自选礼包*1}</t>
  </si>
  <si>
    <t>{钻石*3280},{红色4星装备自选箱*1},{5系英雄碎片自选宝箱*1},{圣洁信物*12},{稀有咒印自选礼包*1}</t>
  </si>
  <si>
    <t>{钻石*6480},{红色5星装备自选箱*1},{5系英雄碎片自选宝箱*1},{圣洁信物*36},{稀有咒印自选礼包*2}</t>
  </si>
  <si>
    <t>等级礼包_150</t>
  </si>
  <si>
    <t>{钻石*680},{高级召唤芯片*12},{精灵幸运石*10},{饰品碎片*100}</t>
  </si>
  <si>
    <t>{钻石*1280},{5星随机碎片*50},{占卜水晶*2},{高级召唤芯片*10},{圣洁信物*5}</t>
  </si>
  <si>
    <t>{钻石*1980},{5星随机碎片*50},{占卜水晶*4},{高级召唤芯片*16},{圣洁信物*7}</t>
  </si>
  <si>
    <t>{钻石*3280},{占卜水晶*10},{5系英雄碎片自选宝箱*1},{高级召唤芯片*10},{圣洁信物*10}</t>
  </si>
  <si>
    <t>{钻石*6480},{占卜水晶*15},{5系英雄碎片自选宝箱*1},{天使勋章*1},{10090,10}</t>
  </si>
  <si>
    <t>等级礼包_188</t>
  </si>
  <si>
    <t>{钻石*1280},{5星随机碎片*50},{占卜水晶*2},{精灵幸运石*10},{饰品碎片*100}</t>
  </si>
  <si>
    <t>{钻石*1980},{5星随机碎片*50},{占卜水晶*4},{精灵幸运石*20},{饰品碎片*150}</t>
  </si>
  <si>
    <t>{钻石*3280},{占卜水晶*10},{5系英雄碎片自选宝箱*1},{觉醒咒印自选礼包*1},{觉醒石*3}</t>
  </si>
  <si>
    <t>{钻石*6480},{占卜水晶*15},{5系英雄碎片自选宝箱*1},{觉醒咒印自选礼包*3},{觉醒石*10}</t>
  </si>
  <si>
    <t>星级礼包:仅拥有5星&amp;缺金币经验进阶石</t>
  </si>
  <si>
    <t>{钻石*300},{金币*1800000},{战士经验*1080000},{进阶石*360}</t>
  </si>
  <si>
    <t>{钻石*680},{金币*3400000},{战士经验*2040000},{进阶石*680}</t>
  </si>
  <si>
    <t>{钻石*1280},{金币*9600000},{战士经验*3200000},{进阶石*1280}</t>
  </si>
  <si>
    <t>{钻石*1980},{金币*14850000},{战士经验*4950000},{进阶石*1980}</t>
  </si>
  <si>
    <t>{钻石*3280},{金币*32800000},{战士经验*6560000},{进阶石*3280}</t>
  </si>
  <si>
    <t>{钻石*6480},{金币*64800000},{战士经验*12960000},{进阶石*6480}</t>
  </si>
  <si>
    <t>星级礼包:拥有6星即以上（且缺乏勋章）</t>
  </si>
  <si>
    <t>{钻石*300},{战斗荣耀*720},{金币*3600000},{战士经验*360000}</t>
  </si>
  <si>
    <t>{钻石*680},{战斗荣耀*1360},{金币*6800000},{战士经验*680000}</t>
  </si>
  <si>
    <t>{钻石*1280},{战斗荣耀*2560},{金币*12800000},{战士经验*1280000}</t>
  </si>
  <si>
    <t>{钻石*1980},{战斗荣耀*3960},{金币*19800000},{战士经验*1980000}</t>
  </si>
  <si>
    <t>{钻石*3280},{战斗荣耀*6560},{金币*32800000},{战士经验*3280000}</t>
  </si>
  <si>
    <t>{钻石*6480},{战斗荣耀*12960},{金币*64800000},{战士经验*6480000}</t>
  </si>
  <si>
    <t>{钻石*300},{战斗荣耀*720},{金币*3600000},{进阶石*360}</t>
  </si>
  <si>
    <t>{钻石*680},{战斗荣耀*1360},{金币*6800000},{进阶石*680}</t>
  </si>
  <si>
    <t>{钻石*1280},{战斗荣耀*2560},{金币*12800000},{进阶石*1280}</t>
  </si>
  <si>
    <t>{钻石*1980},{战斗荣耀*3960},{金币*19800000},{进阶石*1980}</t>
  </si>
  <si>
    <t>{钻石*3280},{战斗荣耀*6560},{金币*32800000},{进阶石*3280}</t>
  </si>
  <si>
    <t>{钻石*6480},{战斗荣耀*12960},{金币*64800000},{进阶石*6480}</t>
  </si>
  <si>
    <t>{钻石*300},{战斗荣耀*720},{战士经验*1080000},{进阶石*200}</t>
  </si>
  <si>
    <t>{钻石*680},{战斗荣耀*1360},{战士经验*2040000},{进阶石*340}</t>
  </si>
  <si>
    <t>{钻石*1280},{战斗荣耀*2560},{战士经验*3840000},{进阶石*640}</t>
  </si>
  <si>
    <t>{钻石*1980},{战斗荣耀*3960},{战士经验*5940000},{进阶石*1000}</t>
  </si>
  <si>
    <t>{钻石*3280},{战斗荣耀*6560},{战士经验*6560000},{进阶石*3280}</t>
  </si>
  <si>
    <t>{钻石*6480},{战斗荣耀*12960},{战士经验*12960000},{进阶石*6480}</t>
  </si>
  <si>
    <t>星级礼包:装备</t>
  </si>
  <si>
    <t>{钻石*3280},{红色4星装备自选箱*1},{金币*6560000},{战士经验*1312000}</t>
  </si>
  <si>
    <t>{钻石*6480},{红色5星装备自选箱*1},{金币*12960000},{战士经验*2592000}</t>
  </si>
  <si>
    <t>星级礼包:13星（独立push）：新咒印</t>
  </si>
  <si>
    <t>{钻石*680},{稀有咒印自选礼包*1},{战斗荣耀*1000}</t>
  </si>
  <si>
    <t>{钻石*1280},{觉醒咒印自选礼包*1},{觉醒石*3},{战斗荣耀*1200}</t>
  </si>
  <si>
    <t>{钻石*1980},{觉醒咒印自选礼包*1},{觉醒石*5},{战斗荣耀*2500}</t>
  </si>
  <si>
    <t>{钻石*3280},{觉醒咒印自选礼包*2},{觉醒石*7},{战斗荣耀*5000}</t>
  </si>
  <si>
    <t>{钻石*6480},{觉醒咒印自选礼包*4},{觉醒石*15},{战斗荣耀*10000}</t>
  </si>
  <si>
    <t>饰品礼包：大地级</t>
  </si>
  <si>
    <t>{钻石*300},{大地信物*4},{天界神石*22},{金币*900000}</t>
  </si>
  <si>
    <t>{钻石*680},{大地信物*7},{天界神石*41},{金币*1700000}</t>
  </si>
  <si>
    <t>{钻石*1280},{大地信物*12},{天界神石*69},{金币*2880000}</t>
  </si>
  <si>
    <t>{钻石*1980},{大地信物*18},{天界神石*107},{金币*4455000}</t>
  </si>
  <si>
    <t>{钻石*3280},{大地信物*30},{天界神石*177},{金币*7380000}</t>
  </si>
  <si>
    <t>{钻石*6480},{大地信物*58},{天界神石*350},{金币*14580000}</t>
  </si>
  <si>
    <t>饰品礼包：圣洁级</t>
  </si>
  <si>
    <t>{钻石*300},{圣洁信物*3},{天界神石*22},{金币*900000}</t>
  </si>
  <si>
    <t>{钻石*680},{圣洁信物*5},{天界神石*41},{金币*1700000}</t>
  </si>
  <si>
    <t>{钻石*1280},{圣洁信物*9},{天界神石*69},{金币*2880000}</t>
  </si>
  <si>
    <t>{钻石*1980},{圣洁信物*13},{天界神石*107},{金币*4455000}</t>
  </si>
  <si>
    <t>{钻石*3280},{圣洁信物*22},{天界神石*177},{金币*7380000}</t>
  </si>
  <si>
    <t>{钻石*6480},{圣洁信物*44},{天界神石*350},{金币*14580000}</t>
  </si>
  <si>
    <t>元素神殿</t>
  </si>
  <si>
    <t>{钻石*300},{精英召唤芯片*10},{原始结晶*30}</t>
  </si>
  <si>
    <t>{钻石*680},{占卜水晶*1},{精英召唤芯片*10},{原始结晶*27}</t>
  </si>
  <si>
    <t>{钻石*1280},{占卜水晶*2},{精英召唤芯片*12},{原始结晶*46},{全能结晶*10}</t>
  </si>
  <si>
    <t>{钻石*1980},{占卜水晶*3},{5星随机碎片*1},{精英召唤芯片*12},{原始结晶*52}</t>
  </si>
  <si>
    <t>{钻石*3280},{占卜水晶*6},{5系英雄碎片自选宝箱*1},{精英召唤芯片*10},{原始结晶*66}</t>
  </si>
  <si>
    <t>{钻石*6480},{占卜水晶*12},{5系英雄碎片自选宝箱*1},{精英召唤芯片*41},{原始结晶*259}</t>
  </si>
  <si>
    <t>{钻石*300},{大地信物*13},{饰品碎片*48}</t>
  </si>
  <si>
    <t>{钻石*680},{大地信物*19},{饰品碎片*143},{天界神石*10}</t>
  </si>
  <si>
    <t>{钻石*300},{圣洁信物*10},{饰品碎片*48}</t>
  </si>
  <si>
    <t>{钻石*680},{圣洁信物*14},{饰品碎片*143},{天界神石*10}</t>
  </si>
  <si>
    <t>饰品礼包：套装-勇气</t>
  </si>
  <si>
    <t>{钻石*1280},{大地信物*26},{饰品碎片*154},{极品2星勇气自选饰品*1}</t>
  </si>
  <si>
    <t>{钻石*1980},{大地信物*33},{饰品碎片*198},{极品2星勇气自选饰品*1},{天界神石*20}</t>
  </si>
  <si>
    <t>{钻石*3280},{大地信物*44},{饰品碎片*356},{极品3星勇气自选饰品*1},{天界神石*62}</t>
  </si>
  <si>
    <t>{钻石*6480},{大地信物*97},{饰品碎片*680},{极品3星勇气自选饰品*1},{天界神石*154}</t>
  </si>
  <si>
    <t>{钻石*1280},{圣洁信物*19},{极品3星勇气自选饰品*1},{饰品碎片*80}</t>
  </si>
  <si>
    <t>{钻石*1980},{圣洁信物*24},{极品4星勇气自选饰品*1},{饰品碎片*80},{天界神石*10}</t>
  </si>
  <si>
    <t>{钻石*3280},{圣洁信物*33},{极品5星勇气自选饰品*1},{饰品碎片*164},{天界神石*33}</t>
  </si>
  <si>
    <t>{钻石*6480},{圣洁信物*73},{极品5星勇气自选饰品*1},{饰品碎片*551},{天界神石*110}</t>
  </si>
  <si>
    <t>饰品礼包：套装-狂怒</t>
  </si>
  <si>
    <t>{钻石*1280},{大地信物*26},{饰品碎片*154},{极品2星狂怒自选饰品*1}</t>
  </si>
  <si>
    <t>{钻石*1980},{大地信物*33},{饰品碎片*198},{极品2星狂怒自选饰品*1},{天界神石*20}</t>
  </si>
  <si>
    <t>{钻石*3280},{大地信物*44},{饰品碎片*356},{极品3星狂怒自选饰品*1},{天界神石*62}</t>
  </si>
  <si>
    <t>{钻石*6480},{大地信物*97},{饰品碎片*680},{极品3星狂怒自选饰品*1},{天界神石*154}</t>
  </si>
  <si>
    <t>{钻石*1280},{圣洁信物*19},{极品3星狂怒自选饰品*1},{饰品碎片*80}</t>
  </si>
  <si>
    <t>{钻石*1980},{圣洁信物*24},{极品4星狂怒自选饰品*1},{饰品碎片*80},{天界神石*10}</t>
  </si>
  <si>
    <t>{钻石*3280},{圣洁信物*33},{极品5星狂怒自选饰品*1},{饰品碎片*164},{天界神石*33}</t>
  </si>
  <si>
    <t>{钻石*6480},{圣洁信物*73},{极品5星狂怒自选饰品*1},{饰品碎片*551},{天界神石*110}</t>
  </si>
  <si>
    <t>饰品礼包：套装-斗志</t>
  </si>
  <si>
    <t>{钻石*1280},{大地信物*26},{饰品碎片*154},{极品2星斗志自选饰品*1}</t>
  </si>
  <si>
    <t>{钻石*1980},{大地信物*33},{饰品碎片*198},{极品2星斗志自选饰品*1},{天界神石*20}</t>
  </si>
  <si>
    <t>{钻石*3280},{大地信物*44},{饰品碎片*356},{极品3星斗志自选饰品*1},{天界神石*62}</t>
  </si>
  <si>
    <t>{钻石*6480},{大地信物*97},{饰品碎片*680},{极品3星斗志自选饰品*1},{天界神石*154}</t>
  </si>
  <si>
    <t>{钻石*1280},{圣洁信物*19},{极品3星斗志自选饰品*1},{饰品碎片*80}</t>
  </si>
  <si>
    <t>{钻石*1980},{圣洁信物*24},{极品4星斗志自选饰品*1},{饰品碎片*80},{天界神石*10}</t>
  </si>
  <si>
    <t>{钻石*3280},{圣洁信物*33},{极品5星斗志自选饰品*1},{饰品碎片*164},{天界神石*33}</t>
  </si>
  <si>
    <t>{钻石*6480},{圣洁信物*73},{极品5星斗志自选饰品*1},{饰品碎片*551},{天界神石*110}</t>
  </si>
  <si>
    <t>饰品礼包：套装-灵咏</t>
  </si>
  <si>
    <t>{钻石*1280},{大地信物*26},{饰品碎片*154},{极品2星灵咏自选饰品*1}</t>
  </si>
  <si>
    <t>{钻石*1980},{大地信物*33},{饰品碎片*198},{极品2星灵咏自选饰品*1},{天界神石*20}</t>
  </si>
  <si>
    <t>{钻石*3280},{大地信物*44},{饰品碎片*356},{极品3星灵咏自选饰品*1},{天界神石*62}</t>
  </si>
  <si>
    <t>{钻石*6480},{大地信物*97},{饰品碎片*680},{极品3星灵咏自选饰品*1},{天界神石*154}</t>
  </si>
  <si>
    <t>{钻石*1280},{圣洁信物*19},{极品3星灵咏自选饰品*1},{饰品碎片*80}</t>
  </si>
  <si>
    <t>{钻石*1980},{圣洁信物*24},{极品4星灵咏自选饰品*1},{饰品碎片*80},{天界神石*10}</t>
  </si>
  <si>
    <t>{钻石*3280},{圣洁信物*33},{极品5星灵咏自选饰品*1},{饰品碎片*164},{天界神石*33}</t>
  </si>
  <si>
    <t>{钻石*6480},{圣洁信物*73},{极品5星灵咏自选饰品*1},{饰品碎片*551},{天界神石*110}</t>
  </si>
  <si>
    <t>饰品礼包：套装</t>
  </si>
  <si>
    <t>穿甲</t>
  </si>
  <si>
    <t>{钻石*1280},{大地信物*26},{饰品碎片*154},{极品2星穿甲自选饰品*1}</t>
  </si>
  <si>
    <t>{钻石*1980},{大地信物*33},{饰品碎片*198},{极品2星穿甲自选饰品*1},{天界神石*20}</t>
  </si>
  <si>
    <t>{钻石*3280},{大地信物*44},{饰品碎片*356},{极品3星穿甲自选饰品*1},{天界神石*62}</t>
  </si>
  <si>
    <t>{钻石*6480},{大地信物*97},{饰品碎片*680},{极品3星穿甲自选饰品*1},{天界神石*154}</t>
  </si>
  <si>
    <t>{钻石*1280},{圣洁信物*19},{极品3星穿甲自选饰品*1},{饰品碎片*80}</t>
  </si>
  <si>
    <t>{钻石*1980},{圣洁信物*24},{极品4星穿甲自选饰品*1},{饰品碎片*80},{天界神石*10}</t>
  </si>
  <si>
    <t>{钻石*3280},{圣洁信物*33},{极品5星穿甲自选饰品*1},{饰品碎片*164},{天界神石*33}</t>
  </si>
  <si>
    <t>{钻石*6480},{圣洁信物*73},{极品5星穿甲自选饰品*1},{饰品碎片*551},{天界神石*110}</t>
  </si>
  <si>
    <t>破法</t>
  </si>
  <si>
    <t>{钻石*1280},{大地信物*26},{饰品碎片*154},{极品2星破法自选饰品*1}</t>
  </si>
  <si>
    <t>{钻石*1980},{大地信物*33},{饰品碎片*198},{极品2星破法自选饰品*1},{天界神石*20}</t>
  </si>
  <si>
    <t>{钻石*3280},{大地信物*44},{饰品碎片*356},{极品3星破法自选饰品*1},{天界神石*62}</t>
  </si>
  <si>
    <t>{钻石*6480},{大地信物*97},{饰品碎片*680},{极品3星破法自选饰品*1},{天界神石*154}</t>
  </si>
  <si>
    <t>{钻石*1280},{圣洁信物*19},{极品3星破法自选饰品*1},{饰品碎片*80}</t>
  </si>
  <si>
    <t>{钻石*1980},{圣洁信物*24},{极品4星破法自选饰品*1},{饰品碎片*80},{天界神石*10}</t>
  </si>
  <si>
    <t>{钻石*3280},{圣洁信物*33},{极品5星破法自选饰品*1},{饰品碎片*164},{天界神石*33}</t>
  </si>
  <si>
    <t>{钻石*6480},{圣洁信物*73},{极品5星破法自选饰品*1},{饰品碎片*551},{天界神石*110}</t>
  </si>
  <si>
    <t>斗战</t>
  </si>
  <si>
    <t>{钻石*1280},{大地信物*26},{饰品碎片*154},{极品2星斗战自选饰品*1}</t>
  </si>
  <si>
    <t>{钻石*1980},{大地信物*33},{饰品碎片*198},{极品2星斗战自选饰品*1},{天界神石*20}</t>
  </si>
  <si>
    <t>{钻石*3280},{大地信物*44},{饰品碎片*356},{极品3星斗战自选饰品*1},{天界神石*62}</t>
  </si>
  <si>
    <t>{钻石*6480},{大地信物*97},{饰品碎片*680},{极品3星斗战自选饰品*1},{天界神石*154}</t>
  </si>
  <si>
    <t>{钻石*1280},{圣洁信物*19},{极品3星斗战自选饰品*1},{饰品碎片*80}</t>
  </si>
  <si>
    <t>{钻石*1980},{圣洁信物*24},{极品4星斗战自选饰品*1},{饰品碎片*80},{天界神石*10}</t>
  </si>
  <si>
    <t>{钻石*3280},{圣洁信物*33},{极品5星斗战自选饰品*1},{饰品碎片*164},{天界神石*33}</t>
  </si>
  <si>
    <t>{钻石*6480},{圣洁信物*73},{极品5星斗战自选饰品*1},{饰品碎片*551},{天界神石*110}</t>
  </si>
  <si>
    <t>镇灵</t>
  </si>
  <si>
    <t>{钻石*1280},{大地信物*26},{饰品碎片*154},{极品2星镇灵自选饰品*1}</t>
  </si>
  <si>
    <t>{钻石*1980},{大地信物*33},{饰品碎片*198},{极品2星镇灵自选饰品*1},{天界神石*20}</t>
  </si>
  <si>
    <t>{钻石*3280},{大地信物*44},{饰品碎片*356},{极品3星镇灵自选饰品*1},{天界神石*62}</t>
  </si>
  <si>
    <t>{钻石*6480},{大地信物*97},{饰品碎片*680},{极品3星镇灵自选饰品*1},{天界神石*154}</t>
  </si>
  <si>
    <t>{钻石*1280},{圣洁信物*19},{极品3星镇灵自选饰品*1},{饰品碎片*80}</t>
  </si>
  <si>
    <t>{钻石*1980},{圣洁信物*24},{极品4星镇灵自选饰品*1},{饰品碎片*80},{天界神石*10}</t>
  </si>
  <si>
    <t>{钻石*3280},{圣洁信物*33},{极品5星镇灵自选饰品*1},{饰品碎片*164},{天界神石*33}</t>
  </si>
  <si>
    <t>{钻石*6480},{圣洁信物*73},{极品5星镇灵自选饰品*1},{饰品碎片*551},{天界神石*110}</t>
  </si>
  <si>
    <t>魔甲</t>
  </si>
  <si>
    <t>{钻石*1280},{大地信物*26},{饰品碎片*154},{极品2星魔甲自选饰品*1}</t>
  </si>
  <si>
    <t>{钻石*1980},{大地信物*33},{饰品碎片*198},{极品2星魔甲自选饰品*1},{天界神石*20}</t>
  </si>
  <si>
    <t>{钻石*3280},{大地信物*44},{饰品碎片*356},{极品3星魔甲自选饰品*1},{天界神石*62}</t>
  </si>
  <si>
    <t>{钻石*6480},{大地信物*97},{饰品碎片*680},{极品3星魔甲自选饰品*1},{天界神石*154}</t>
  </si>
  <si>
    <t>{钻石*1280},{圣洁信物*19},{极品3星魔甲自选饰品*1},{饰品碎片*80}</t>
  </si>
  <si>
    <t>{钻石*1980},{圣洁信物*24},{极品4星魔甲自选饰品*1},{饰品碎片*80},{天界神石*10}</t>
  </si>
  <si>
    <t>{钻石*3280},{圣洁信物*33},{极品5星魔甲自选饰品*1},{饰品碎片*164},{天界神石*33}</t>
  </si>
  <si>
    <t>{钻石*6480},{圣洁信物*73},{极品5星魔甲自选饰品*1},{饰品碎片*551},{天界神石*110}</t>
  </si>
  <si>
    <t>神战</t>
  </si>
  <si>
    <t>{钻石*1280},{大地信物*26},{饰品碎片*154},{极品2星神战自选饰品*1}</t>
  </si>
  <si>
    <t>{钻石*1980},{大地信物*33},{饰品碎片*198},{极品2星神战自选饰品*1},{天界神石*20}</t>
  </si>
  <si>
    <t>{钻石*3280},{大地信物*44},{饰品碎片*356},{极品3星神战自选饰品*1},{天界神石*62}</t>
  </si>
  <si>
    <t>{钻石*6480},{大地信物*97},{饰品碎片*680},{极品3星神战自选饰品*1},{天界神石*154}</t>
  </si>
  <si>
    <t>{钻石*1280},{圣洁信物*19},{极品3星神战自选饰品*1},{饰品碎片*80}</t>
  </si>
  <si>
    <t>{钻石*1980},{圣洁信物*24},{极品4星神战自选饰品*1},{饰品碎片*80},{天界神石*10}</t>
  </si>
  <si>
    <t>{钻石*3280},{圣洁信物*33},{极品5星神战自选饰品*1},{饰品碎片*164},{天界神石*33}</t>
  </si>
  <si>
    <t>{钻石*6480},{圣洁信物*73},{极品5星神战自选饰品*1},{饰品碎片*551},{天界神石*110}</t>
  </si>
  <si>
    <t>龙威</t>
  </si>
  <si>
    <t>{钻石*1280},{大地信物*26},{饰品碎片*154},{极品2星龙威自选饰品*1}</t>
  </si>
  <si>
    <t>{钻石*1980},{大地信物*33},{饰品碎片*198},{极品2星龙威自选饰品*1},{天界神石*20}</t>
  </si>
  <si>
    <t>{钻石*3280},{大地信物*44},{饰品碎片*356},{极品3星龙威自选饰品*1},{天界神石*62}</t>
  </si>
  <si>
    <t>{钻石*6480},{大地信物*97},{饰品碎片*680},{极品3星龙威自选饰品*1},{天界神石*154}</t>
  </si>
  <si>
    <t>{钻石*1280},{圣洁信物*19},{极品3星龙威自选饰品*1},{饰品碎片*80}</t>
  </si>
  <si>
    <t>{钻石*1980},{圣洁信物*24},{极品4星龙威自选饰品*1},{饰品碎片*80},{天界神石*10}</t>
  </si>
  <si>
    <t>{钻石*3280},{圣洁信物*33},{极品5星龙威自选饰品*1},{饰品碎片*164},{天界神石*33}</t>
  </si>
  <si>
    <t>{钻石*6480},{圣洁信物*73},{极品5星龙威自选饰品*1},{饰品碎片*551},{天界神石*110}</t>
  </si>
  <si>
    <t>神愈</t>
  </si>
  <si>
    <t>{钻石*1280},{大地信物*26},{饰品碎片*154},{极品2星神愈自选饰品*1}</t>
  </si>
  <si>
    <t>{钻石*1980},{大地信物*33},{饰品碎片*198},{极品2星神愈自选饰品*1},{天界神石*20}</t>
  </si>
  <si>
    <t>{钻石*3280},{大地信物*44},{饰品碎片*356},{极品3星神愈自选饰品*1},{天界神石*62}</t>
  </si>
  <si>
    <t>{钻石*6480},{大地信物*97},{饰品碎片*680},{极品3星神愈自选饰品*1},{天界神石*154}</t>
  </si>
  <si>
    <t>{钻石*1280},{圣洁信物*19},{极品3星神愈自选饰品*1},{饰品碎片*80}</t>
  </si>
  <si>
    <t>{钻石*1980},{圣洁信物*24},{极品4星神愈自选饰品*1},{饰品碎片*80},{天界神石*10}</t>
  </si>
  <si>
    <t>{钻石*3280},{圣洁信物*33},{极品5星神愈自选饰品*1},{饰品碎片*164},{天界神石*33}</t>
  </si>
  <si>
    <t>{钻石*6480},{圣洁信物*73},{极品5星神愈自选饰品*1},{饰品碎片*551},{天界神石*110}</t>
  </si>
  <si>
    <t>极速</t>
  </si>
  <si>
    <t>{钻石*1280},{大地信物*26},{饰品碎片*154},{极品2星极速自选饰品*1}</t>
  </si>
  <si>
    <t>{钻石*1980},{大地信物*33},{饰品碎片*198},{极品2星极速自选饰品*1},{天界神石*20}</t>
  </si>
  <si>
    <t>{钻石*3280},{大地信物*44},{饰品碎片*356},{极品3星极速自选饰品*1},{天界神石*62}</t>
  </si>
  <si>
    <t>{钻石*6480},{大地信物*97},{饰品碎片*680},{极品3星极速自选饰品*1},{天界神石*154}</t>
  </si>
  <si>
    <t>{钻石*1280},{圣洁信物*19},{极品3星极速自选饰品*1},{饰品碎片*80}</t>
  </si>
  <si>
    <t>{钻石*1980},{圣洁信物*24},{极品4星极速自选饰品*1},{饰品碎片*80},{天界神石*10}</t>
  </si>
  <si>
    <t>{钻石*3280},{圣洁信物*33},{极品5星极速自选饰品*1},{饰品碎片*164},{天界神石*33}</t>
  </si>
  <si>
    <t>{钻石*6480},{圣洁信物*73},{极品5星极速自选饰品*1},{饰品碎片*551},{天界神石*110}</t>
  </si>
  <si>
    <t>玄护</t>
  </si>
  <si>
    <t>{钻石*1280},{大地信物*26},{饰品碎片*154},{极品2星玄护自选饰品*1}</t>
  </si>
  <si>
    <t>{钻石*1980},{大地信物*33},{饰品碎片*198},{极品2星玄护自选饰品*1},{天界神石*20}</t>
  </si>
  <si>
    <t>{钻石*3280},{大地信物*44},{饰品碎片*356},{极品3星玄护自选饰品*1},{天界神石*62}</t>
  </si>
  <si>
    <t>{钻石*6480},{大地信物*97},{饰品碎片*680},{极品3星玄护自选饰品*1},{天界神石*154}</t>
  </si>
  <si>
    <t>{钻石*1280},{圣洁信物*19},{极品3星玄护自选饰品*1},{饰品碎片*80}</t>
  </si>
  <si>
    <t>{钻石*1980},{圣洁信物*24},{极品4星玄护自选饰品*1},{饰品碎片*80},{天界神石*10}</t>
  </si>
  <si>
    <t>{钻石*3280},{圣洁信物*33},{极品5星玄护自选饰品*1},{饰品碎片*164},{天界神石*33}</t>
  </si>
  <si>
    <t>{钻石*6480},{圣洁信物*73},{极品5星玄护自选饰品*1},{饰品碎片*551},{天界神石*110}</t>
  </si>
  <si>
    <t>9.99$</t>
  </si>
  <si>
    <t>4.99$</t>
  </si>
  <si>
    <t>0.99$</t>
  </si>
  <si>
    <t>成长基金</t>
  </si>
  <si>
    <t>基准定价：</t>
  </si>
  <si>
    <t>总计钻石奖励：</t>
  </si>
  <si>
    <t>月卡</t>
  </si>
  <si>
    <t>超值月卡</t>
  </si>
  <si>
    <t>至尊月卡</t>
  </si>
  <si>
    <t>首充</t>
  </si>
  <si>
    <t>档位1</t>
  </si>
  <si>
    <t>档位2</t>
  </si>
  <si>
    <t>档位</t>
  </si>
  <si>
    <t>领取条件</t>
  </si>
  <si>
    <t>等级奖励</t>
  </si>
  <si>
    <t>基准奖励</t>
  </si>
  <si>
    <t>该档次钻石总量</t>
  </si>
  <si>
    <t>档位条件</t>
  </si>
  <si>
    <t>充值满¥6</t>
  </si>
  <si>
    <t>充值满¥100</t>
  </si>
  <si>
    <t>角色等级10</t>
  </si>
  <si>
    <t>激活时长</t>
  </si>
  <si>
    <t>满足后首日奖励</t>
  </si>
  <si>
    <t>英雄-布罗利*1</t>
  </si>
  <si>
    <t>英雄-18号*1</t>
  </si>
  <si>
    <t>角色等级20</t>
  </si>
  <si>
    <t>每日可领钻石</t>
  </si>
  <si>
    <t>高级召唤芯片*1</t>
  </si>
  <si>
    <t>占卜水晶*1</t>
  </si>
  <si>
    <t>角色等级30</t>
  </si>
  <si>
    <t>共奖励钻石</t>
  </si>
  <si>
    <t>第二日奖励</t>
  </si>
  <si>
    <t>1星橙色武器</t>
  </si>
  <si>
    <t>4星橙色武器</t>
  </si>
  <si>
    <t>角色等级40</t>
  </si>
  <si>
    <t>1星橙色衣服</t>
  </si>
  <si>
    <t>4星橙色衣服</t>
  </si>
  <si>
    <t>角色等级50</t>
  </si>
  <si>
    <t>第三日奖励</t>
  </si>
  <si>
    <t>1星橙色帽子</t>
  </si>
  <si>
    <t>4星橙色帽子</t>
  </si>
  <si>
    <t>角色等级60</t>
  </si>
  <si>
    <t>1星橙色鞋子</t>
  </si>
  <si>
    <t>4星橙色鞋子</t>
  </si>
  <si>
    <t>角色等级70</t>
  </si>
  <si>
    <t>角色等级80</t>
  </si>
  <si>
    <t>角色等级90</t>
  </si>
  <si>
    <t>角色等级100</t>
  </si>
  <si>
    <t>角色等级110</t>
  </si>
  <si>
    <t>角色等级120</t>
  </si>
  <si>
    <t>角色等级130</t>
  </si>
  <si>
    <t>角色等级140</t>
  </si>
  <si>
    <t>角色等级150</t>
  </si>
  <si>
    <t>名称</t>
  </si>
  <si>
    <t>定价（$</t>
  </si>
  <si>
    <t>原价（¥</t>
  </si>
  <si>
    <t>礼包内容                     注：该系列付费充值活动是常驻的，基本按照日、周、月的时间进行刷新。</t>
  </si>
  <si>
    <t>新服专享</t>
  </si>
  <si>
    <t>萌新提升礼包</t>
  </si>
  <si>
    <t>战力直升礼包</t>
  </si>
  <si>
    <t>欧皇直升礼包</t>
  </si>
  <si>
    <t>超值召唤礼包</t>
  </si>
  <si>
    <t>欧皇钻石礼包</t>
  </si>
  <si>
    <t>超值英雄礼包</t>
  </si>
  <si>
    <t>累计充值</t>
  </si>
  <si>
    <t>累计充值50元</t>
  </si>
  <si>
    <t>vip经验50</t>
  </si>
  <si>
    <t>累计充值100元</t>
  </si>
  <si>
    <t>vip经验100</t>
  </si>
  <si>
    <t>高级探宝券</t>
  </si>
  <si>
    <t>累计充值328元</t>
  </si>
  <si>
    <t>vip经验328</t>
  </si>
  <si>
    <t>界王币</t>
  </si>
  <si>
    <t>累计充值648元</t>
  </si>
  <si>
    <t>vip经验648</t>
  </si>
  <si>
    <t>礼包抢购</t>
  </si>
  <si>
    <t>特惠材料礼包</t>
  </si>
  <si>
    <t>100M</t>
  </si>
  <si>
    <t>豪华材料礼包</t>
  </si>
  <si>
    <t>300M</t>
  </si>
  <si>
    <t>勋章材料礼包</t>
  </si>
  <si>
    <t>圣物强化礼包</t>
  </si>
  <si>
    <t>全能结晶</t>
  </si>
  <si>
    <t>原始结晶</t>
  </si>
  <si>
    <t>神龙养成礼包</t>
  </si>
  <si>
    <t>那美克方石</t>
  </si>
  <si>
    <t>那美克圆钻</t>
  </si>
  <si>
    <t>召唤豪华礼包</t>
  </si>
  <si>
    <t>随机2星红装礼包</t>
  </si>
  <si>
    <t>光暗征召礼包</t>
  </si>
  <si>
    <t>5星光暗碎片</t>
  </si>
  <si>
    <t>积天豪礼</t>
  </si>
  <si>
    <t>累充1天</t>
  </si>
  <si>
    <t>200K</t>
  </si>
  <si>
    <t>战士经验</t>
  </si>
  <si>
    <t>100K</t>
  </si>
  <si>
    <t>累充2天</t>
  </si>
  <si>
    <t>400K</t>
  </si>
  <si>
    <t>累充3天</t>
  </si>
  <si>
    <t>600K</t>
  </si>
  <si>
    <t>300K</t>
  </si>
  <si>
    <t>情报收集器</t>
  </si>
  <si>
    <t>累充4天</t>
  </si>
  <si>
    <t>800K</t>
  </si>
  <si>
    <t>普通探宝券</t>
  </si>
  <si>
    <t>累充5天</t>
  </si>
  <si>
    <t>1000K</t>
  </si>
  <si>
    <t>500K</t>
  </si>
  <si>
    <t>累充6天</t>
  </si>
  <si>
    <t>1200K</t>
  </si>
  <si>
    <t>随机橙装礼包</t>
  </si>
  <si>
    <t>累充7天</t>
  </si>
  <si>
    <t>1400K</t>
  </si>
  <si>
    <t>700K</t>
  </si>
  <si>
    <t>累充8天</t>
  </si>
  <si>
    <t>1600K</t>
  </si>
  <si>
    <t>累充9天</t>
  </si>
  <si>
    <t>1800K</t>
  </si>
  <si>
    <t>900K</t>
  </si>
  <si>
    <t>累充10天</t>
  </si>
  <si>
    <t>2000K</t>
  </si>
  <si>
    <t>累充11天</t>
  </si>
  <si>
    <t>2200K</t>
  </si>
  <si>
    <t>1100K</t>
  </si>
  <si>
    <t>累充12天</t>
  </si>
  <si>
    <t>2400K</t>
  </si>
  <si>
    <t>累充13天</t>
  </si>
  <si>
    <t>2600K</t>
  </si>
  <si>
    <t>1300K</t>
  </si>
  <si>
    <t>累充14天</t>
  </si>
  <si>
    <t>2800K</t>
  </si>
  <si>
    <t>累充15天</t>
  </si>
  <si>
    <t>3000K</t>
  </si>
  <si>
    <t>1500K</t>
  </si>
  <si>
    <t>每周限购</t>
  </si>
  <si>
    <t>礼包1</t>
  </si>
  <si>
    <t>英魂礼包</t>
  </si>
  <si>
    <t>高级召唤</t>
  </si>
  <si>
    <t>礼包2</t>
  </si>
  <si>
    <t>礼包3</t>
  </si>
  <si>
    <t>英魂碎片福袋</t>
  </si>
  <si>
    <t>礼包4</t>
  </si>
  <si>
    <t>材料自选福袋</t>
  </si>
  <si>
    <t>550K</t>
  </si>
  <si>
    <t>礼包5</t>
  </si>
  <si>
    <t>10K</t>
  </si>
  <si>
    <t>礼包6</t>
  </si>
  <si>
    <t>天使勋章</t>
  </si>
  <si>
    <t>五星随机碎片</t>
  </si>
  <si>
    <t>月度限量</t>
  </si>
  <si>
    <t>幸运召唤福袋</t>
  </si>
  <si>
    <t>探宝券</t>
  </si>
  <si>
    <t>先知召唤福袋</t>
  </si>
  <si>
    <t>2M</t>
  </si>
  <si>
    <t>9M</t>
  </si>
  <si>
    <t>五星光系碎片</t>
  </si>
  <si>
    <t>礼包7</t>
  </si>
  <si>
    <t>五星暗系碎片</t>
  </si>
  <si>
    <t>赛亚贵族</t>
  </si>
  <si>
    <t>周期</t>
  </si>
  <si>
    <t>单个周期时长</t>
  </si>
  <si>
    <t>开启条件</t>
  </si>
  <si>
    <t>战令经验值包装道具定义</t>
  </si>
  <si>
    <t>进阶版基准定价</t>
  </si>
  <si>
    <t>3轮</t>
  </si>
  <si>
    <t>周期30日</t>
  </si>
  <si>
    <t>10级且创角第8天开启</t>
  </si>
  <si>
    <t>传说度</t>
  </si>
  <si>
    <t>29.99$</t>
  </si>
  <si>
    <t>奖励列表</t>
  </si>
  <si>
    <t>付费进阶版立得奖励</t>
  </si>
  <si>
    <t>奖励等级</t>
  </si>
  <si>
    <t>解锁所需经验</t>
  </si>
  <si>
    <t>普通奖励条</t>
  </si>
  <si>
    <t>付费版奖励条</t>
  </si>
  <si>
    <t>奖励</t>
  </si>
  <si>
    <t>{高级召唤芯片,3}</t>
  </si>
  <si>
    <t>{5星随机碎片,50},{钻石,1000}</t>
  </si>
  <si>
    <t>贵族之证</t>
  </si>
  <si>
    <t>{传说度,2000}{5星随机碎片,140},{钻石,1800},{1040钻石,10},{传说度,2000}</t>
  </si>
  <si>
    <t>{高级召唤芯片,1}</t>
  </si>
  <si>
    <t>{5星随机碎片,10},{钻石,200}</t>
  </si>
  <si>
    <t>{传说度,2000}{5星随机碎片,100},{钻石,1800},{自选信物,26},{神装碎片,80},{传说度,2000}</t>
  </si>
  <si>
    <t>{高级召唤芯片,5}</t>
  </si>
  <si>
    <t>{5星随机碎片,50},{高级召唤芯片,10}</t>
  </si>
  <si>
    <t>{占卜水晶,1}</t>
  </si>
  <si>
    <t>{5星随机碎片,50}</t>
  </si>
  <si>
    <t>{39040,1},{高级召唤芯片,10}</t>
  </si>
  <si>
    <t>{自选信物,3}</t>
  </si>
  <si>
    <t>{28,20}</t>
  </si>
  <si>
    <t>{自选信物,2},{钻石,200}</t>
  </si>
  <si>
    <t>{自选信物,5}</t>
  </si>
  <si>
    <t>{5星随机碎片,50},{自选信物,10}</t>
  </si>
  <si>
    <t>{39159,1},{自选信物,10}</t>
  </si>
  <si>
    <t>各类抽卡</t>
  </si>
  <si>
    <t>类型</t>
  </si>
  <si>
    <t>奖池</t>
  </si>
  <si>
    <t>奖池名称</t>
  </si>
  <si>
    <t>概率</t>
  </si>
  <si>
    <t>单抽池</t>
  </si>
  <si>
    <t>10抽池</t>
  </si>
  <si>
    <t>英雄</t>
  </si>
  <si>
    <t>概率1</t>
  </si>
  <si>
    <t>最终概率</t>
  </si>
  <si>
    <t>2500钻1次10连</t>
  </si>
  <si>
    <t>基础召唤</t>
  </si>
  <si>
    <t>单抽</t>
  </si>
  <si>
    <t>1星英雄</t>
  </si>
  <si>
    <t>5星(水火风）</t>
  </si>
  <si>
    <t>布尔玛</t>
  </si>
  <si>
    <t>2星英雄</t>
  </si>
  <si>
    <t>悟天克斯(超3)</t>
  </si>
  <si>
    <t>3星英雄</t>
  </si>
  <si>
    <t>杰比特</t>
  </si>
  <si>
    <t>4星英雄（蓝红青）</t>
  </si>
  <si>
    <t>贝吉塔(魔化)</t>
  </si>
  <si>
    <t>4星英雄（光暗）</t>
  </si>
  <si>
    <t>16号</t>
  </si>
  <si>
    <t>5星英雄</t>
  </si>
  <si>
    <t>布罗利</t>
  </si>
  <si>
    <t>18号</t>
  </si>
  <si>
    <t>10连抽</t>
  </si>
  <si>
    <t>特兰克斯(未来)</t>
  </si>
  <si>
    <t>孙悟饭(赛亚超人)</t>
  </si>
  <si>
    <t>贝吉塔(超1)</t>
  </si>
  <si>
    <t>托破</t>
  </si>
  <si>
    <t>扎马斯</t>
  </si>
  <si>
    <t>5星(蓝红青）</t>
  </si>
  <si>
    <t>克丝</t>
  </si>
  <si>
    <t>5星（光暗）</t>
  </si>
  <si>
    <t>弗利萨</t>
  </si>
  <si>
    <t>马盖塔</t>
  </si>
  <si>
    <t>布欧(善良)</t>
  </si>
  <si>
    <t>老界王神</t>
  </si>
  <si>
    <t>短笛(超)</t>
  </si>
  <si>
    <t>巴比迪</t>
  </si>
  <si>
    <t>弗罗斯特</t>
  </si>
  <si>
    <t>合计</t>
  </si>
  <si>
    <t>17号</t>
  </si>
  <si>
    <t>龟仙人(超)</t>
  </si>
  <si>
    <t>布尔玛(未来)</t>
  </si>
  <si>
    <t>达普拉</t>
  </si>
  <si>
    <t>孙悟空(超4)</t>
  </si>
  <si>
    <t>悟天克斯(超1)</t>
  </si>
  <si>
    <t>友情召唤</t>
  </si>
  <si>
    <t>5星英雄（蓝红青）</t>
  </si>
  <si>
    <t>5星英雄（光暗）</t>
  </si>
  <si>
    <t>前期保底随机库（只用一次）</t>
  </si>
  <si>
    <t>召唤积分达到1000后，可进行积分召唤，必出5星英雄；高级召唤每次20积分，普通召唤每次1积分。</t>
  </si>
  <si>
    <t>积分召唤</t>
  </si>
  <si>
    <t>召唤编号</t>
  </si>
  <si>
    <t>召唤名称</t>
  </si>
  <si>
    <t>随机库编号</t>
  </si>
  <si>
    <t>随机库类型</t>
  </si>
  <si>
    <t>保底权重</t>
  </si>
  <si>
    <t>保底次数</t>
  </si>
  <si>
    <t>M次以内必不触发</t>
  </si>
  <si>
    <t>掉率</t>
  </si>
  <si>
    <t>物品名称</t>
  </si>
  <si>
    <t>次级掉率</t>
  </si>
  <si>
    <t>最终掉率</t>
  </si>
  <si>
    <t>注：目前英雄数不足以支撑掉落投放，各系预估再补充3-5个5星英雄将开放该功能（上线3个月左右）</t>
  </si>
  <si>
    <t>水晶召唤</t>
  </si>
  <si>
    <t>4星碎片</t>
  </si>
  <si>
    <t>蓝系4星英雄碎片</t>
  </si>
  <si>
    <t>2000钻1次</t>
  </si>
  <si>
    <t>4星英雄</t>
  </si>
  <si>
    <t>5星碎片</t>
  </si>
  <si>
    <t>孙悟空(超1)碎片</t>
  </si>
  <si>
    <t>蓝卡掉率</t>
  </si>
  <si>
    <t>竖琴海妖碎片</t>
  </si>
  <si>
    <t>贝吉塔碎片</t>
  </si>
  <si>
    <t>未投放</t>
  </si>
  <si>
    <t>蓝系英雄碎片</t>
  </si>
  <si>
    <t>青</t>
  </si>
  <si>
    <t>布尔玛碎片</t>
  </si>
  <si>
    <t>悟天克斯(超3)碎片</t>
  </si>
  <si>
    <t>光暗</t>
  </si>
  <si>
    <t>杰比特碎片</t>
  </si>
  <si>
    <t>贝吉塔(魔化)碎片</t>
  </si>
  <si>
    <t>星象占卜
蓝红青1000积分；
光暗2000积分</t>
  </si>
  <si>
    <t>5星狗粮</t>
  </si>
  <si>
    <t>16号碎片</t>
  </si>
  <si>
    <t>5星T0</t>
  </si>
  <si>
    <t>布罗利碎片</t>
  </si>
  <si>
    <t>18号碎片</t>
  </si>
  <si>
    <t>红系英雄碎片</t>
  </si>
  <si>
    <t>孙悟空碎片</t>
  </si>
  <si>
    <t>红卡掉率</t>
  </si>
  <si>
    <t>克林碎片</t>
  </si>
  <si>
    <t>光</t>
  </si>
  <si>
    <t>19号碎片</t>
  </si>
  <si>
    <t>萨博碎片</t>
  </si>
  <si>
    <t>暗</t>
  </si>
  <si>
    <t>特兰克斯(未来)碎片</t>
  </si>
  <si>
    <t>孙悟饭(赛亚超人)碎片</t>
  </si>
  <si>
    <t>贝吉塔(超1)碎片</t>
  </si>
  <si>
    <t>托破碎片</t>
  </si>
  <si>
    <t>扎马斯碎片</t>
  </si>
  <si>
    <t>克丝碎片</t>
  </si>
  <si>
    <t>弗利萨碎片</t>
  </si>
  <si>
    <t>自然4星英雄碎片</t>
  </si>
  <si>
    <t>青卡掉率</t>
  </si>
  <si>
    <t>20号碎片</t>
  </si>
  <si>
    <t>利库姆碎片</t>
  </si>
  <si>
    <t>界王神辛碎片</t>
  </si>
  <si>
    <t>自然5星英雄碎片</t>
  </si>
  <si>
    <t>马盖塔碎片</t>
  </si>
  <si>
    <t>布欧(善良)碎片</t>
  </si>
  <si>
    <t>老界王神碎片</t>
  </si>
  <si>
    <t>短笛(超)碎片</t>
  </si>
  <si>
    <t>巴比迪碎片</t>
  </si>
  <si>
    <t>弗罗斯特碎片</t>
  </si>
  <si>
    <t>光明4星英雄碎片</t>
  </si>
  <si>
    <t>光暗掉率</t>
  </si>
  <si>
    <t>黑暗4星英雄碎片</t>
  </si>
  <si>
    <t>丹迪碎片</t>
  </si>
  <si>
    <t>加贝碎片</t>
  </si>
  <si>
    <t>排骨饭碎片</t>
  </si>
  <si>
    <t>基纽碎片</t>
  </si>
  <si>
    <t>开尔(传超)碎片</t>
  </si>
  <si>
    <t>光明5星英雄碎片</t>
  </si>
  <si>
    <t>黑暗5星英雄碎片</t>
  </si>
  <si>
    <t>17号碎片</t>
  </si>
  <si>
    <t>布尔玛(未来)碎片</t>
  </si>
  <si>
    <t>达普拉碎片</t>
  </si>
  <si>
    <t>孙悟空(超4)碎片</t>
  </si>
  <si>
    <t>悟天克斯(超1)碎片</t>
  </si>
  <si>
    <t>英雄升级、级别分解返还数据</t>
  </si>
  <si>
    <t>英雄进阶、进阶返还数据</t>
  </si>
  <si>
    <t>分解返还</t>
  </si>
  <si>
    <t>进阶ID</t>
  </si>
  <si>
    <t>伙伴职业</t>
  </si>
  <si>
    <t>进阶次数</t>
  </si>
  <si>
    <t>等级上限</t>
  </si>
  <si>
    <t>生命成长</t>
  </si>
  <si>
    <t>攻击成长</t>
  </si>
  <si>
    <t>防御成长</t>
  </si>
  <si>
    <t>速度成长</t>
  </si>
  <si>
    <t>固定属性</t>
  </si>
  <si>
    <t>当前激活技能数</t>
  </si>
  <si>
    <t>进阶消耗</t>
  </si>
  <si>
    <t>进阶返还</t>
  </si>
  <si>
    <t>进阶要求</t>
  </si>
  <si>
    <t>{经验,12},{金币,53}</t>
  </si>
  <si>
    <t>肉</t>
  </si>
  <si>
    <t/>
  </si>
  <si>
    <t>{金币,10000},{进阶石,50}</t>
  </si>
  <si>
    <t>{经验,15},{金币,60}</t>
  </si>
  <si>
    <t>{最大生命值,200},{攻击,40},{防御,16},{速度,10}</t>
  </si>
  <si>
    <t>{金币,20000},{进阶石,100}</t>
  </si>
  <si>
    <t>{经验,19},{金币,74}</t>
  </si>
  <si>
    <t>{经验,27},{金币,113}</t>
  </si>
  <si>
    <t>物</t>
  </si>
  <si>
    <t>{金币,0},{进阶石,0}</t>
  </si>
  <si>
    <t>{经验,25},{金币,96}</t>
  </si>
  <si>
    <t>{经验,46},{金币,187}</t>
  </si>
  <si>
    <t>{经验,34},{金币,127}</t>
  </si>
  <si>
    <t>{经验,71},{金币,283}</t>
  </si>
  <si>
    <t>法</t>
  </si>
  <si>
    <t>{经验,46},{金币,167}</t>
  </si>
  <si>
    <t>{经验,105},{金币,410}</t>
  </si>
  <si>
    <t>{经验,62},{金币,219}</t>
  </si>
  <si>
    <t>{经验,151},{金币,577}</t>
  </si>
  <si>
    <t>辅</t>
  </si>
  <si>
    <t>{经验,82},{金币,283}</t>
  </si>
  <si>
    <t>{经验,213},{金币,796}</t>
  </si>
  <si>
    <t>{经验,106},{金币,359}</t>
  </si>
  <si>
    <t>{经验,295},{金币,1079}</t>
  </si>
  <si>
    <t>{经验,136},{金币,449}</t>
  </si>
  <si>
    <t>{经验,401},{金币,1438}</t>
  </si>
  <si>
    <t>{经验,171},{金币,553}</t>
  </si>
  <si>
    <t>{经验,537},{金币,1887}</t>
  </si>
  <si>
    <t>{经验,212},{金币,672}</t>
  </si>
  <si>
    <t>{经验,708},{金币,2440}</t>
  </si>
  <si>
    <t>{最大生命值,400},{攻击,80},{防御,32},{速度,20}</t>
  </si>
  <si>
    <t>{金币,40000},{进阶石,200}</t>
  </si>
  <si>
    <t>{金币,30000},{进阶石,150}</t>
  </si>
  <si>
    <t>{经验,260},{金币,807}</t>
  </si>
  <si>
    <t>{经验,920},{金币,3112}</t>
  </si>
  <si>
    <t>{经验,315},{金币,958}</t>
  </si>
  <si>
    <t>{经验,1180},{金币,3919}</t>
  </si>
  <si>
    <t>{经验,377},{金币,1125}</t>
  </si>
  <si>
    <t>{经验,1495},{金币,4877}</t>
  </si>
  <si>
    <t>{经验,447},{金币,1310}</t>
  </si>
  <si>
    <t>{经验,1872},{金币,6002}</t>
  </si>
  <si>
    <t>{经验,525},{金币,1513}</t>
  </si>
  <si>
    <t>{经验,2319},{金币,7312}</t>
  </si>
  <si>
    <t>{经验,613},{金币,1735}</t>
  </si>
  <si>
    <t>{经验,2844},{金币,8825}</t>
  </si>
  <si>
    <t>{经验,709},{金币,1976}</t>
  </si>
  <si>
    <t>{经验,3457},{金币,10560}</t>
  </si>
  <si>
    <t>{经验,815},{金币,2236}</t>
  </si>
  <si>
    <t>{经验,4166},{金币,12536}</t>
  </si>
  <si>
    <t>{经验,931},{金币,2517}</t>
  </si>
  <si>
    <t>{经验,4981},{金币,14772}</t>
  </si>
  <si>
    <t>{经验,1058},{金币,2818}</t>
  </si>
  <si>
    <t>{经验,5912},{金币,17289}</t>
  </si>
  <si>
    <t>{经验,1196},{金币,3140}</t>
  </si>
  <si>
    <t>{经验,6970},{金币,20107}</t>
  </si>
  <si>
    <t>{经验,1345},{金币,3484}</t>
  </si>
  <si>
    <t>{经验,8166},{金币,23247}</t>
  </si>
  <si>
    <t>{经验,1506},{金币,3850}</t>
  </si>
  <si>
    <t>{经验,9511},{金币,26731}</t>
  </si>
  <si>
    <t>{经验,1679},{金币,4238}</t>
  </si>
  <si>
    <t>{经验,11017},{金币,30581}</t>
  </si>
  <si>
    <t>{最大生命值,600},{攻击,120},{防御,48},{速度,30}</t>
  </si>
  <si>
    <t>{金币,100000},{进阶石,500}</t>
  </si>
  <si>
    <t>{金币,70000},{进阶石,350}</t>
  </si>
  <si>
    <t>{经验,1864},{金币,4649}</t>
  </si>
  <si>
    <t>{经验,12696},{金币,34819}</t>
  </si>
  <si>
    <t>{经验,2063},{金币,5084}</t>
  </si>
  <si>
    <t>{经验,14560},{金币,39468}</t>
  </si>
  <si>
    <t>{经验,2275},{金币,5542}</t>
  </si>
  <si>
    <t>{经验,16623},{金币,44552}</t>
  </si>
  <si>
    <t>{经验,2501},{金币,6025}</t>
  </si>
  <si>
    <t>{经验,18898},{金币,50094}</t>
  </si>
  <si>
    <t>{经验,2741},{金币,6532}</t>
  </si>
  <si>
    <t>{经验,21399},{金币,56119}</t>
  </si>
  <si>
    <t>{经验,2996},{金币,7065}</t>
  </si>
  <si>
    <t>{经验,24140},{金币,62651}</t>
  </si>
  <si>
    <t>{经验,3266},{金币,7622}</t>
  </si>
  <si>
    <t>{经验,27136},{金币,69716}</t>
  </si>
  <si>
    <t>{经验,3551},{金币,8206}</t>
  </si>
  <si>
    <t>{经验,30402},{金币,77338}</t>
  </si>
  <si>
    <t>{经验,3852},{金币,8816}</t>
  </si>
  <si>
    <t>{经验,33953},{金币,85544}</t>
  </si>
  <si>
    <t>{经验,4170},{金币,9453}</t>
  </si>
  <si>
    <t>{经验,37805},{金币,94360}</t>
  </si>
  <si>
    <t>{经验,4504},{金币,10116}</t>
  </si>
  <si>
    <t>{经验,41975},{金币,103813}</t>
  </si>
  <si>
    <t>{经验,4855},{金币,10807}</t>
  </si>
  <si>
    <t>{经验,46479},{金币,113929}</t>
  </si>
  <si>
    <t>{经验,5224},{金币,11526}</t>
  </si>
  <si>
    <t>{经验,51334},{金币,124736}</t>
  </si>
  <si>
    <t>{经验,5610},{金币,12273}</t>
  </si>
  <si>
    <t>{经验,56558},{金币,136262}</t>
  </si>
  <si>
    <t>{经验,6014},{金币,13048}</t>
  </si>
  <si>
    <t>{经验,62168},{金币,148535}</t>
  </si>
  <si>
    <t>{经验,6437},{金币,13852}</t>
  </si>
  <si>
    <t>{经验,68182},{金币,161583}</t>
  </si>
  <si>
    <t>{经验,6879},{金币,14685}</t>
  </si>
  <si>
    <t>{经验,74619},{金币,175435}</t>
  </si>
  <si>
    <t>{经验,7341},{金币,15548}</t>
  </si>
  <si>
    <t>{经验,81498},{金币,190120}</t>
  </si>
  <si>
    <t>{最大生命值,800},{攻击,160},{防御,64},{速度,40}</t>
  </si>
  <si>
    <t>{金币,200000},{进阶石,1000}</t>
  </si>
  <si>
    <t>{金币,170000},{进阶石,850}</t>
  </si>
  <si>
    <t>{经验,7822},{金币,16440}</t>
  </si>
  <si>
    <t>{经验,88839},{金币,205668}</t>
  </si>
  <si>
    <t>{最大生命值,1000},{攻击,200},{防御,80},{速度,50}</t>
  </si>
  <si>
    <t>{金币,500000},{进阶石,2000}</t>
  </si>
  <si>
    <t>{金币,370000},{进阶石,1850}</t>
  </si>
  <si>
    <t>{星级,5}</t>
  </si>
  <si>
    <t>{经验,8323},{金币,17363}</t>
  </si>
  <si>
    <t>{经验,96661},{金币,222108}</t>
  </si>
  <si>
    <t>{最大生命值,1200},{攻击,240},{防御,96},{速度,60}</t>
  </si>
  <si>
    <t>{金币,870000},{进阶石,3850}</t>
  </si>
  <si>
    <t>{星级,6}</t>
  </si>
  <si>
    <t>{经验,8845},{金币,18316}</t>
  </si>
  <si>
    <t>{经验,104984},{金币,239471}</t>
  </si>
  <si>
    <t>{经验,9387},{金币,19301}</t>
  </si>
  <si>
    <t>{经验,113829},{金币,257787}</t>
  </si>
  <si>
    <t>{经验,9951},{金币,20316}</t>
  </si>
  <si>
    <t>{经验,123216},{金币,277088}</t>
  </si>
  <si>
    <t>{经验,10536},{金币,21363}</t>
  </si>
  <si>
    <t>{经验,133167},{金币,297404}</t>
  </si>
  <si>
    <t>{经验,11144},{金币,22441}</t>
  </si>
  <si>
    <t>{经验,143703},{金币,318767}</t>
  </si>
  <si>
    <t>{经验,11774},{金币,23552}</t>
  </si>
  <si>
    <t>{经验,154847},{金币,341208}</t>
  </si>
  <si>
    <t>{经验,12426},{金币,24695}</t>
  </si>
  <si>
    <t>{经验,166621},{金币,364760}</t>
  </si>
  <si>
    <t>{经验,13102},{金币,25871}</t>
  </si>
  <si>
    <t>{经验,179047},{金币,389455}</t>
  </si>
  <si>
    <t>{经验,13801},{金币,27080}</t>
  </si>
  <si>
    <t>{经验,192149},{金币,415326}</t>
  </si>
  <si>
    <t>{经验,14524},{金币,28323}</t>
  </si>
  <si>
    <t>{经验,205950},{金币,442406}</t>
  </si>
  <si>
    <t>{经验,15271},{金币,29599}</t>
  </si>
  <si>
    <t>{经验,220474},{金币,470729}</t>
  </si>
  <si>
    <t>{经验,16042},{金币,30909}</t>
  </si>
  <si>
    <t>{经验,235745},{金币,500328}</t>
  </si>
  <si>
    <t>{经验,16839},{金币,32253}</t>
  </si>
  <si>
    <t>{经验,251787},{金币,531237}</t>
  </si>
  <si>
    <t>{经验,17661},{金币,33632}</t>
  </si>
  <si>
    <t>{经验,268626},{金币,563490}</t>
  </si>
  <si>
    <t>{经验,18509},{金币,35046}</t>
  </si>
  <si>
    <t>{经验,286287},{金币,597122}</t>
  </si>
  <si>
    <t>{经验,19382},{金币,36495}</t>
  </si>
  <si>
    <t>{经验,304796},{金币,632168}</t>
  </si>
  <si>
    <t>{经验,20283},{金币,37979}</t>
  </si>
  <si>
    <t>{经验,324178},{金币,668663}</t>
  </si>
  <si>
    <t>{经验,21209},{金币,39499}</t>
  </si>
  <si>
    <t>{经验,344461},{金币,706642}</t>
  </si>
  <si>
    <t>{经验,22163},{金币,41055}</t>
  </si>
  <si>
    <t>{经验,365670},{金币,746141}</t>
  </si>
  <si>
    <t>{经验,23145},{金币,42647}</t>
  </si>
  <si>
    <t>{经验,387833},{金币,787196}</t>
  </si>
  <si>
    <t>{经验,24154},{金币,44276}</t>
  </si>
  <si>
    <t>{经验,410978},{金币,829843}</t>
  </si>
  <si>
    <t>{经验,25192},{金币,45942}</t>
  </si>
  <si>
    <t>{经验,435132},{金币,874119}</t>
  </si>
  <si>
    <t>{经验,26258},{金币,47645}</t>
  </si>
  <si>
    <t>{经验,460324},{金币,920061}</t>
  </si>
  <si>
    <t>{经验,27353},{金币,49385}</t>
  </si>
  <si>
    <t>{经验,486582},{金币,967706}</t>
  </si>
  <si>
    <t>{经验,28477},{金币,51163}</t>
  </si>
  <si>
    <t>{经验,513935},{金币,1017091}</t>
  </si>
  <si>
    <t>{经验,29631},{金币,52979}</t>
  </si>
  <si>
    <t>{经验,542412},{金币,1068254}</t>
  </si>
  <si>
    <t>{经验,30815},{金币,54833}</t>
  </si>
  <si>
    <t>{经验,572043},{金币,1121233}</t>
  </si>
  <si>
    <t>{经验,32029},{金币,56725}</t>
  </si>
  <si>
    <t>{经验,602858},{金币,1176066}</t>
  </si>
  <si>
    <t>{经验,33274},{金币,58656}</t>
  </si>
  <si>
    <t>{经验,634887},{金币,1232791}</t>
  </si>
  <si>
    <t>{经验,34550},{金币,60626}</t>
  </si>
  <si>
    <t>{经验,668161},{金币,1291447}</t>
  </si>
  <si>
    <t>{经验,35857},{金币,62636}</t>
  </si>
  <si>
    <t>{经验,702711},{金币,1352073}</t>
  </si>
  <si>
    <t>{经验,37196},{金币,64684}</t>
  </si>
  <si>
    <t>{经验,738568},{金币,1414709}</t>
  </si>
  <si>
    <t>{经验,38567},{金币,66773}</t>
  </si>
  <si>
    <t>{经验,775764},{金币,1479393}</t>
  </si>
  <si>
    <t>{经验,39971},{金币,68902}</t>
  </si>
  <si>
    <t>{经验,814331},{金币,1546166}</t>
  </si>
  <si>
    <t>{经验,41407},{金币,71070}</t>
  </si>
  <si>
    <t>{经验,854302},{金币,1615068}</t>
  </si>
  <si>
    <t>{经验,42877},{金币,73280}</t>
  </si>
  <si>
    <t>{经验,895709},{金币,1686138}</t>
  </si>
  <si>
    <t>{经验,44380},{金币,75530}</t>
  </si>
  <si>
    <t>{经验,938586},{金币,1759418}</t>
  </si>
  <si>
    <t>{经验,45917},{金币,77821}</t>
  </si>
  <si>
    <t>{经验,982966},{金币,1834948}</t>
  </si>
  <si>
    <t>{经验,47488},{金币,80153}</t>
  </si>
  <si>
    <t>{经验,1028883},{金币,1912769}</t>
  </si>
  <si>
    <t>{经验,49093},{金币,82527}</t>
  </si>
  <si>
    <t>{经验,1076371},{金币,1992922}</t>
  </si>
  <si>
    <t>{经验,50733},{金币,84942}</t>
  </si>
  <si>
    <t>{经验,1125464},{金币,2075449}</t>
  </si>
  <si>
    <t>{经验,52409},{金币,87400}</t>
  </si>
  <si>
    <t>{经验,1176197},{金币,2160391}</t>
  </si>
  <si>
    <t>{经验,54120},{金币,89899}</t>
  </si>
  <si>
    <t>{经验,1228606},{金币,2247791}</t>
  </si>
  <si>
    <t>{经验,55867},{金币,92442}</t>
  </si>
  <si>
    <t>{经验,1282726},{金币,2337690}</t>
  </si>
  <si>
    <t>{经验,57651},{金币,95026}</t>
  </si>
  <si>
    <t>{经验,1338593},{金币,2430132}</t>
  </si>
  <si>
    <t>{经验,59471},{金币,97654}</t>
  </si>
  <si>
    <t>{经验,1396244},{金币,2525158}</t>
  </si>
  <si>
    <t>{经验,61327},{金币,100325}</t>
  </si>
  <si>
    <t>{经验,1455715},{金币,2622812}</t>
  </si>
  <si>
    <t>{经验,63221},{金币,103039}</t>
  </si>
  <si>
    <t>{经验,1517042},{金币,2723137}</t>
  </si>
  <si>
    <t>{经验,65153},{金币,105797}</t>
  </si>
  <si>
    <t>{经验,1580263},{金币,2826176}</t>
  </si>
  <si>
    <t>{经验,67123},{金币,108599}</t>
  </si>
  <si>
    <t>{经验,1645416},{金币,2931973}</t>
  </si>
  <si>
    <t>{经验,69131},{金币,111445}</t>
  </si>
  <si>
    <t>{经验,1712539},{金币,3040572}</t>
  </si>
  <si>
    <t>{经验,71177},{金币,114335}</t>
  </si>
  <si>
    <t>{经验,1781670},{金币,3152017}</t>
  </si>
  <si>
    <t>{经验,73263},{金币,117270}</t>
  </si>
  <si>
    <t>{经验,1852847},{金币,3266352}</t>
  </si>
  <si>
    <t>{经验,75388},{金币,120250}</t>
  </si>
  <si>
    <t>{经验,1926110},{金币,3383622}</t>
  </si>
  <si>
    <t>{经验,77552},{金币,123274}</t>
  </si>
  <si>
    <t>{经验,2001498},{金币,3503872}</t>
  </si>
  <si>
    <t>{经验,79756},{金币,126344}</t>
  </si>
  <si>
    <t>{经验,2079050},{金币,3627146}</t>
  </si>
  <si>
    <t>{经验,82001},{金币,129459}</t>
  </si>
  <si>
    <t>{经验,2158806},{金币,3753490}</t>
  </si>
  <si>
    <t>{经验,84287},{金币,132620}</t>
  </si>
  <si>
    <t>{经验,2240807},{金币,3882949}</t>
  </si>
  <si>
    <t>{经验,86613},{金币,135827}</t>
  </si>
  <si>
    <t>{经验,2325094},{金币,4015569}</t>
  </si>
  <si>
    <t>{经验,88981},{金币,139080}</t>
  </si>
  <si>
    <t>{经验,2411707},{金币,4151396}</t>
  </si>
  <si>
    <t>{经验,91390},{金币,142379}</t>
  </si>
  <si>
    <t>{经验,2500688},{金币,4290476}</t>
  </si>
  <si>
    <t>{经验,93841},{金币,145725}</t>
  </si>
  <si>
    <t>{经验,2592078},{金币,4432855}</t>
  </si>
  <si>
    <t>{经验,96335},{金币,149117}</t>
  </si>
  <si>
    <t>{经验,2685919},{金币,4578580}</t>
  </si>
  <si>
    <t>{经验,98871},{金币,152557}</t>
  </si>
  <si>
    <t>{经验,2782254},{金币,4727697}</t>
  </si>
  <si>
    <t>{经验,101450},{金币,156043}</t>
  </si>
  <si>
    <t>{经验,2881125},{金币,4880254}</t>
  </si>
  <si>
    <t>{经验,104073},{金币,159577}</t>
  </si>
  <si>
    <t>{经验,2982575},{金币,5036297}</t>
  </si>
  <si>
    <t>{经验,106739},{金币,163159}</t>
  </si>
  <si>
    <t>{经验,3086648},{金币,5195874}</t>
  </si>
  <si>
    <t>{经验,109449},{金币,166789}</t>
  </si>
  <si>
    <t>{经验,3193387},{金币,5359033}</t>
  </si>
  <si>
    <t>{经验,112204},{金币,170466}</t>
  </si>
  <si>
    <t>{经验,3302836},{金币,5525822}</t>
  </si>
  <si>
    <t>{经验,115003},{金币,174192}</t>
  </si>
  <si>
    <t>{经验,3415040},{金币,5696288}</t>
  </si>
  <si>
    <t>{经验,117847},{金币,177967}</t>
  </si>
  <si>
    <t>{经验,3530043},{金币,5870480}</t>
  </si>
  <si>
    <t>{经验,120737},{金币,181790}</t>
  </si>
  <si>
    <t>{经验,3647890},{金币,6048447}</t>
  </si>
  <si>
    <t>{经验,123672},{金币,185661}</t>
  </si>
  <si>
    <t>{经验,3768627},{金币,6230237}</t>
  </si>
  <si>
    <t>{经验,126653},{金币,189582}</t>
  </si>
  <si>
    <t>{经验,3892299},{金币,6415898}</t>
  </si>
  <si>
    <t>{经验,129680},{金币,193553}</t>
  </si>
  <si>
    <t>{经验,4018952},{金币,6605480}</t>
  </si>
  <si>
    <t>{经验,132754},{金币,197572}</t>
  </si>
  <si>
    <t>{经验,4148632},{金币,6799033}</t>
  </si>
  <si>
    <t>{经验,135875},{金币,201642}</t>
  </si>
  <si>
    <t>{经验,4281386},{金币,6996605}</t>
  </si>
  <si>
    <t>{经验,139043},{金币,205761}</t>
  </si>
  <si>
    <t>{经验,4417261},{金币,7198247}</t>
  </si>
  <si>
    <t>{经验,142258},{金币,209931}</t>
  </si>
  <si>
    <t>{经验,4556304},{金币,7404008}</t>
  </si>
  <si>
    <t>{经验,145522},{金币,214151}</t>
  </si>
  <si>
    <t>{经验,4698562},{金币,7613939}</t>
  </si>
  <si>
    <t>{经验,148834},{金币,218421}</t>
  </si>
  <si>
    <t>{经验,4844084},{金币,7828090}</t>
  </si>
  <si>
    <t>{经验,152194},{金币,222742}</t>
  </si>
  <si>
    <t>{经验,4992918},{金币,8046511}</t>
  </si>
  <si>
    <t>{经验,155603},{金币,227114}</t>
  </si>
  <si>
    <t>{经验,5145112},{金币,8269253}</t>
  </si>
  <si>
    <t>{经验,159062},{金币,231537}</t>
  </si>
  <si>
    <t>{经验,5300715},{金币,8496367}</t>
  </si>
  <si>
    <t>{经验,162570},{金币,236011}</t>
  </si>
  <si>
    <t>{经验,5459777},{金币,8727904}</t>
  </si>
  <si>
    <t>{经验,166128},{金币,240537}</t>
  </si>
  <si>
    <t>{经验,5622347},{金币,8963915}</t>
  </si>
  <si>
    <t>{经验,169736},{金币,245115}</t>
  </si>
  <si>
    <t>{经验,5788475},{金币,9204452}</t>
  </si>
  <si>
    <t>{经验,173395},{金币,249744}</t>
  </si>
  <si>
    <t>{经验,5958211},{金币,9449567}</t>
  </si>
  <si>
    <t>{经验,177104},{金币,254426}</t>
  </si>
  <si>
    <t>{经验,6131606},{金币,9699311}</t>
  </si>
  <si>
    <t>{经验,180865},{金币,259160}</t>
  </si>
  <si>
    <t>{经验,6308710},{金币,9953737}</t>
  </si>
  <si>
    <t>{经验,184677},{金币,263946}</t>
  </si>
  <si>
    <t>{经验,6489575},{金币,10212897}</t>
  </si>
  <si>
    <t>{经验,188541},{金币,268785}</t>
  </si>
  <si>
    <t>{经验,6674252},{金币,10476843}</t>
  </si>
  <si>
    <t>{经验,192457},{金币,273677}</t>
  </si>
  <si>
    <t>{经验,6862793},{金币,10745628}</t>
  </si>
  <si>
    <t>{经验,196425},{金币,278622}</t>
  </si>
  <si>
    <t>{经验,7055250},{金币,11019305}</t>
  </si>
  <si>
    <t>{经验,200446},{金币,283620}</t>
  </si>
  <si>
    <t>{经验,7251675},{金币,11297927}</t>
  </si>
  <si>
    <t>{经验,204520},{金币,288672}</t>
  </si>
  <si>
    <t>{经验,7452121},{金币,11581547}</t>
  </si>
  <si>
    <t>{经验,208648},{金币,293777}</t>
  </si>
  <si>
    <t>{经验,7656641},{金币,11870219}</t>
  </si>
  <si>
    <t>{经验,212830},{金币,298936}</t>
  </si>
  <si>
    <t>{经验,7865289},{金币,12163996}</t>
  </si>
  <si>
    <t>{经验,217065},{金币,304149}</t>
  </si>
  <si>
    <t>{经验,8078119},{金币,12462932}</t>
  </si>
  <si>
    <t>{经验,221355},{金币,309416}</t>
  </si>
  <si>
    <t>{经验,8295184},{金币,12767081}</t>
  </si>
  <si>
    <t>{经验,225699},{金币,314738}</t>
  </si>
  <si>
    <t>{经验,8516539},{金币,13076497}</t>
  </si>
  <si>
    <t>{经验,230099},{金币,320114}</t>
  </si>
  <si>
    <t>{经验,8742238},{金币,13391235}</t>
  </si>
  <si>
    <t>{经验,234553},{金币,325545}</t>
  </si>
  <si>
    <t>{经验,8972337},{金币,13711349}</t>
  </si>
  <si>
    <t>{经验,239064},{金币,331031}</t>
  </si>
  <si>
    <t>{经验,9206890},{金币,14036894}</t>
  </si>
  <si>
    <t>{经验,243630},{金币,336572}</t>
  </si>
  <si>
    <t>{经验,9445954},{金币,14367925}</t>
  </si>
  <si>
    <t>{经验,248253},{金币,342168}</t>
  </si>
  <si>
    <t>{经验,9689584},{金币,14704497}</t>
  </si>
  <si>
    <t>{经验,252932},{金币,347820}</t>
  </si>
  <si>
    <t>{经验,9937837},{金币,15046665}</t>
  </si>
  <si>
    <t>{经验,257668},{金币,353527}</t>
  </si>
  <si>
    <t>{经验,10190769},{金币,15394485}</t>
  </si>
  <si>
    <t>{经验,262461},{金币,359290}</t>
  </si>
  <si>
    <t>{经验,10448437},{金币,15748012}</t>
  </si>
  <si>
    <t>{经验,267312},{金币,365109}</t>
  </si>
  <si>
    <t>{经验,10710898},{金币,16107302}</t>
  </si>
  <si>
    <t>{经验,272221},{金币,370985}</t>
  </si>
  <si>
    <t>{经验,10978210},{金币,16472411}</t>
  </si>
  <si>
    <t>{经验,277188},{金币,376917}</t>
  </si>
  <si>
    <t>{经验,11250431},{金币,16843396}</t>
  </si>
  <si>
    <t>{经验,282213},{金币,382905}</t>
  </si>
  <si>
    <t>{经验,11527619},{金币,17220313}</t>
  </si>
  <si>
    <t>{经验,287297},{金币,388950}</t>
  </si>
  <si>
    <t>{经验,11809832},{金币,17603218}</t>
  </si>
  <si>
    <t>{经验,292441},{金币,395052}</t>
  </si>
  <si>
    <t>{经验,12097129},{金币,17992168}</t>
  </si>
  <si>
    <t>{经验,297643},{金币,401211}</t>
  </si>
  <si>
    <t>{经验,12389570},{金币,18387220}</t>
  </si>
  <si>
    <t>{经验,302906},{金币,407428}</t>
  </si>
  <si>
    <t>{经验,12687213},{金币,18788431}</t>
  </si>
  <si>
    <t>{经验,308228},{金币,413702}</t>
  </si>
  <si>
    <t>{经验,12990119},{金币,19195859}</t>
  </si>
  <si>
    <t>{经验,313611},{金币,420033}</t>
  </si>
  <si>
    <t>{经验,13298347},{金币,19609561}</t>
  </si>
  <si>
    <t>{经验,319054},{金币,426423}</t>
  </si>
  <si>
    <t>{经验,13611958},{金币,20029594}</t>
  </si>
  <si>
    <t>{经验,324559},{金币,432870}</t>
  </si>
  <si>
    <t>{经验,13931012},{金币,20456017}</t>
  </si>
  <si>
    <t>{经验,330124},{金币,439375}</t>
  </si>
  <si>
    <t>{经验,14255571},{金币,20888887}</t>
  </si>
  <si>
    <t>{经验,335752},{金币,445939}</t>
  </si>
  <si>
    <t>{经验,14585695},{金币,21328262}</t>
  </si>
  <si>
    <t>{经验,341441},{金币,452561}</t>
  </si>
  <si>
    <t>{经验,14921447},{金币,21774201}</t>
  </si>
  <si>
    <t>{经验,347192},{金币,459242}</t>
  </si>
  <si>
    <t>{经验,15262888},{金币,22226762}</t>
  </si>
  <si>
    <t>{经验,353006},{金币,465982}</t>
  </si>
  <si>
    <t>{经验,15610080},{金币,22686004}</t>
  </si>
  <si>
    <t>{经验,358883},{金币,472781}</t>
  </si>
  <si>
    <t>{经验,15963086},{金币,23151986}</t>
  </si>
  <si>
    <t>{经验,364823},{金币,479639}</t>
  </si>
  <si>
    <t>{经验,16321969},{金币,23624767}</t>
  </si>
  <si>
    <t>{经验,370827},{金币,486556}</t>
  </si>
  <si>
    <t>{经验,16686792},{金币,24104406}</t>
  </si>
  <si>
    <t>{经验,376894},{金币,493533}</t>
  </si>
  <si>
    <t>{经验,17057619},{金币,24590962}</t>
  </si>
  <si>
    <t>{经验,383025},{金币,500570}</t>
  </si>
  <si>
    <t>{经验,17434513},{金币,25084495}</t>
  </si>
  <si>
    <t>{经验,389221},{金币,507666}</t>
  </si>
  <si>
    <t>{经验,17817538},{金币,25585065}</t>
  </si>
  <si>
    <t>{经验,395481},{金币,514823}</t>
  </si>
  <si>
    <t>{经验,18206759},{金币,26092731}</t>
  </si>
  <si>
    <t>{经验,401807},{金币,522039}</t>
  </si>
  <si>
    <t>{经验,18602240},{金币,26607554}</t>
  </si>
  <si>
    <t>{经验,408198},{金币,529317}</t>
  </si>
  <si>
    <t>{经验,19004047},{金币,27129593}</t>
  </si>
  <si>
    <t>{经验,414654},{金币,536654}</t>
  </si>
  <si>
    <t>{经验,19412245},{金币,27658910}</t>
  </si>
  <si>
    <t>{经验,421177},{金币,544052}</t>
  </si>
  <si>
    <t>{经验,19826899},{金币,28195564}</t>
  </si>
  <si>
    <t>{经验,427765},{金币,551512}</t>
  </si>
  <si>
    <t>{经验,20248076},{金币,28739616}</t>
  </si>
  <si>
    <t>{经验,434420},{金币,559032}</t>
  </si>
  <si>
    <t>{经验,20675841},{金币,29291128}</t>
  </si>
  <si>
    <t>{经验,441142},{金币,566613}</t>
  </si>
  <si>
    <t>{经验,21110261},{金币,29850160}</t>
  </si>
  <si>
    <t>{经验,447932},{金币,574256}</t>
  </si>
  <si>
    <t>{经验,21551403},{金币,30416773}</t>
  </si>
  <si>
    <t>{经验,454788},{金币,581961}</t>
  </si>
  <si>
    <t>{经验,21999335},{金币,30991029}</t>
  </si>
  <si>
    <t>{经验,461713},{金币,589727}</t>
  </si>
  <si>
    <t>{经验,22454123},{金币,31572990}</t>
  </si>
  <si>
    <t>{经验,468706},{金币,597554}</t>
  </si>
  <si>
    <t>{经验,22915836},{金币,32162717}</t>
  </si>
  <si>
    <t>{经验,475767},{金币,605444}</t>
  </si>
  <si>
    <t>{经验,23384542},{金币,32760271}</t>
  </si>
  <si>
    <t>{经验,482896},{金币,613397}</t>
  </si>
  <si>
    <t>{经验,23860309},{金币,33365715}</t>
  </si>
  <si>
    <t>{经验,490095},{金币,621411}</t>
  </si>
  <si>
    <t>{经验,24343205},{金币,33979112}</t>
  </si>
  <si>
    <t>{经验,497363},{金币,629488}</t>
  </si>
  <si>
    <t>{经验,24833300},{金币,34600523}</t>
  </si>
  <si>
    <t>{经验,504701},{金币,637628}</t>
  </si>
  <si>
    <t>{经验,25330663},{金币,35230011}</t>
  </si>
  <si>
    <t>{经验,512108},{金币,645830}</t>
  </si>
  <si>
    <t>{经验,25835364},{金币,35867639}</t>
  </si>
  <si>
    <t>{经验,519586},{金币,654096}</t>
  </si>
  <si>
    <t>{经验,26347472},{金币,36513469}</t>
  </si>
  <si>
    <t>{经验,527134},{金币,662425}</t>
  </si>
  <si>
    <t>{经验,26867058},{金币,37167565}</t>
  </si>
  <si>
    <t>{经验,534753},{金币,670817}</t>
  </si>
  <si>
    <t>{经验,27394192},{金币,37829990}</t>
  </si>
  <si>
    <t>{经验,542444},{金币,679272}</t>
  </si>
  <si>
    <t>{经验,27928945},{金币,38500807}</t>
  </si>
  <si>
    <t>{经验,550206},{金币,687791}</t>
  </si>
  <si>
    <t>{经验,28471389},{金币,39180079}</t>
  </si>
  <si>
    <t>{经验,558039},{金币,696374}</t>
  </si>
  <si>
    <t>{经验,29021595},{金币,39867870}</t>
  </si>
  <si>
    <t>{经验,565945},{金币,705021}</t>
  </si>
  <si>
    <t>{经验,29579634},{金币,40564244}</t>
  </si>
  <si>
    <t>{经验,573923},{金币,713732}</t>
  </si>
  <si>
    <t>{经验,30145579},{金币,41269265}</t>
  </si>
  <si>
    <t>{经验,581973},{金币,722507}</t>
  </si>
  <si>
    <t>{经验,30719502},{金币,41982997}</t>
  </si>
  <si>
    <t>{经验,590097},{金币,731347}</t>
  </si>
  <si>
    <t>{经验,31301475},{金币,42705504}</t>
  </si>
  <si>
    <t>{经验,598293},{金币,740251}</t>
  </si>
  <si>
    <t>{经验,31891572},{金币,43436851}</t>
  </si>
  <si>
    <t>{经验,606564},{金币,749220}</t>
  </si>
  <si>
    <t>{经验,32489865},{金币,44177102}</t>
  </si>
  <si>
    <t>{经验,614908},{金币,758254}</t>
  </si>
  <si>
    <t>{经验,33096429},{金币,44926322}</t>
  </si>
  <si>
    <t>{经验,623327},{金币,767353}</t>
  </si>
  <si>
    <t>{经验,33711337},{金币,45684576}</t>
  </si>
  <si>
    <t>{经验,631819},{金币,776517}</t>
  </si>
  <si>
    <t>{经验,34334664},{金币,46451929}</t>
  </si>
  <si>
    <t>{经验,640387},{金币,785747}</t>
  </si>
  <si>
    <t>{经验,34966483},{金币,47228446}</t>
  </si>
  <si>
    <t>{经验,649030},{金币,795042}</t>
  </si>
  <si>
    <t>{经验,35606870},{金币,48014193}</t>
  </si>
  <si>
    <t>{经验,657748},{金币,804403}</t>
  </si>
  <si>
    <t>{经验,36255900},{金币,48809235}</t>
  </si>
  <si>
    <t>{经验,666542},{金币,813829}</t>
  </si>
  <si>
    <t>{经验,36913648},{金币,49613638}</t>
  </si>
  <si>
    <t>{经验,675411},{金币,823322}</t>
  </si>
  <si>
    <t>{经验,37580190},{金币,50427467}</t>
  </si>
  <si>
    <t>{经验,684358},{金币,832881}</t>
  </si>
  <si>
    <t>{经验,38255601},{金币,51250789}</t>
  </si>
  <si>
    <t>{经验,693380},{金币,842506}</t>
  </si>
  <si>
    <t>{经验,38939959},{金币,52083670}</t>
  </si>
  <si>
    <t>{经验,702480},{金币,852197}</t>
  </si>
  <si>
    <t>{经验,39633339},{金币,52926176}</t>
  </si>
  <si>
    <t>{经验,711656},{金币,861955}</t>
  </si>
  <si>
    <t>{经验,40335819},{金币,53778373}</t>
  </si>
  <si>
    <t>{经验,720910},{金币,871780}</t>
  </si>
  <si>
    <t>{经验,41047475},{金币,54640328}</t>
  </si>
  <si>
    <t>{经验,730242},{金币,881672}</t>
  </si>
  <si>
    <t>{经验,41768385},{金币,55512108}</t>
  </si>
  <si>
    <t>{经验,739652},{金币,891630}</t>
  </si>
  <si>
    <t>{经验,42498627},{金币,56393780}</t>
  </si>
  <si>
    <t>{经验,749141},{金币,901656}</t>
  </si>
  <si>
    <t>{经验,43238279},{金币,57285410}</t>
  </si>
  <si>
    <t>{经验,758708},{金币,911750}</t>
  </si>
  <si>
    <t>{经验,43987420},{金币,58187066}</t>
  </si>
  <si>
    <t>{经验,768354},{金币,921910}</t>
  </si>
  <si>
    <t>{经验,44746128},{金币,59098816}</t>
  </si>
  <si>
    <t>{经验,778079},{金币,932139}</t>
  </si>
  <si>
    <t>{经验,45514482},{金币,60020726}</t>
  </si>
  <si>
    <t>{经验,787884},{金币,942435}</t>
  </si>
  <si>
    <t>{经验,46292561},{金币,60952865}</t>
  </si>
  <si>
    <t>{经验,797769},{金币,952799}</t>
  </si>
  <si>
    <t>{经验,47080445},{金币,61895300}</t>
  </si>
  <si>
    <t>{经验,807734},{金币,963231}</t>
  </si>
  <si>
    <t>{经验,47878214},{金币,62848099}</t>
  </si>
  <si>
    <t>{经验,817779},{金币,973732}</t>
  </si>
  <si>
    <t>{经验,48685948},{金币,63811330}</t>
  </si>
  <si>
    <t>{经验,827905},{金币,984301}</t>
  </si>
  <si>
    <t>{经验,49503727},{金币,64785062}</t>
  </si>
  <si>
    <t>{经验,838112},{金币,994938}</t>
  </si>
  <si>
    <t>{经验,50331632},{金币,65769363}</t>
  </si>
  <si>
    <t>{经验,848401},{金币,1005644}</t>
  </si>
  <si>
    <t>{经验,51169744},{金币,66764301}</t>
  </si>
  <si>
    <t>{经验,858771},{金币,1016419}</t>
  </si>
  <si>
    <t>{经验,52018145},{金币,67769945}</t>
  </si>
  <si>
    <t>{经验,869223},{金币,1027263}</t>
  </si>
  <si>
    <t>{经验,52876916},{金币,68786364}</t>
  </si>
  <si>
    <t>{经验,879757},{金币,1038176}</t>
  </si>
  <si>
    <t>{经验,53746139},{金币,69813627}</t>
  </si>
  <si>
    <t>{经验,890374},{金币,1049159}</t>
  </si>
  <si>
    <t>{经验,54625896},{金币,70851803}</t>
  </si>
  <si>
    <t>{经验,901074},{金币,1060211}</t>
  </si>
  <si>
    <t>{经验,55516270},{金币,71900962}</t>
  </si>
  <si>
    <t>{经验,911856},{金币,1071332}</t>
  </si>
  <si>
    <t>{经验,56417344},{金币,72961173}</t>
  </si>
  <si>
    <t>{经验,922723},{金币,1082523}</t>
  </si>
  <si>
    <t>{经验,57329200},{金币,74032505}</t>
  </si>
  <si>
    <t>{经验,933673},{金币,1093784}</t>
  </si>
  <si>
    <t>{经验,58251923},{金币,75115028}</t>
  </si>
  <si>
    <t>{经验,944707},{金币,1105115}</t>
  </si>
  <si>
    <t>{经验,59185596},{金币,76208812}</t>
  </si>
  <si>
    <t>{经验,955825},{金币,1116516}</t>
  </si>
  <si>
    <t>{经验,60130303},{金币,77313927}</t>
  </si>
  <si>
    <t>{经验,967028},{金币,1127987}</t>
  </si>
  <si>
    <t>{经验,61086128},{金币,78430443}</t>
  </si>
  <si>
    <t>{经验,978316},{金币,1139529}</t>
  </si>
  <si>
    <t>{经验,62053156},{金币,79558430}</t>
  </si>
  <si>
    <t>{经验,989689},{金币,1151142}</t>
  </si>
  <si>
    <t>{经验,63031472},{金币,80697959}</t>
  </si>
  <si>
    <t>{经验,1001147},{金币,1162825}</t>
  </si>
  <si>
    <t>{经验,64021161},{金币,81849101}</t>
  </si>
  <si>
    <t>{经验,1012691},{金币,1174579}</t>
  </si>
  <si>
    <t>{经验,65022308},{金币,83011926}</t>
  </si>
  <si>
    <t>{经验,1024322},{金币,1186404}</t>
  </si>
  <si>
    <t>{经验,66034999},{金币,84186505}</t>
  </si>
  <si>
    <t>{经验,1036038},{金币,1198300}</t>
  </si>
  <si>
    <t>{经验,67059321},{金币,85372909}</t>
  </si>
  <si>
    <t>{经验,1047842},{金币,1210267}</t>
  </si>
  <si>
    <t>{经验,68095359},{金币,86571209}</t>
  </si>
  <si>
    <t>{经验,1059732},{金币,1222306}</t>
  </si>
  <si>
    <t>{经验,69143201},{金币,87781476}</t>
  </si>
  <si>
    <t>{经验,1071710},{金币,1234417}</t>
  </si>
  <si>
    <t>{经验,70202933},{金币,89003782}</t>
  </si>
  <si>
    <t>{经验,1429604},{金币,1246599}</t>
  </si>
  <si>
    <t>{经验,71274643},{金币,90238199}</t>
  </si>
  <si>
    <t>{经验,1445919},{金币,1258853}</t>
  </si>
  <si>
    <t>{经验,72704247},{金币,91484798}</t>
  </si>
  <si>
    <t>{经验,1462355},{金币,1271179}</t>
  </si>
  <si>
    <t>{经验,74150166},{金币,92743651}</t>
  </si>
  <si>
    <t>{经验,1478913},{金币,1283577}</t>
  </si>
  <si>
    <t>{经验,75612521},{金币,94014830}</t>
  </si>
  <si>
    <t>{经验,1495594},{金币,1296047}</t>
  </si>
  <si>
    <t>{经验,77091434},{金币,95298407}</t>
  </si>
  <si>
    <t>{经验,1512398},{金币,1308590}</t>
  </si>
  <si>
    <t>{经验,78587028},{金币,96594454}</t>
  </si>
  <si>
    <t>{经验,1529325},{金币,1321206}</t>
  </si>
  <si>
    <t>{经验,80099426},{金币,97903044}</t>
  </si>
  <si>
    <t>{经验,1546375},{金币,1333894}</t>
  </si>
  <si>
    <t>{经验,81628751},{金币,99224250}</t>
  </si>
  <si>
    <t>{经验,1563550},{金币,1346655}</t>
  </si>
  <si>
    <t>{经验,83175126},{金币,100558144}</t>
  </si>
  <si>
    <t>{经验,1580849},{金币,1359489}</t>
  </si>
  <si>
    <t>{经验,84738676},{金币,101904799}</t>
  </si>
  <si>
    <t>{经验,1598273},{金币,1372396}</t>
  </si>
  <si>
    <t>{经验,86319525},{金币,103264288}</t>
  </si>
  <si>
    <t>{经验,1615822},{金币,1385376}</t>
  </si>
  <si>
    <t>{经验,87917798},{金币,104636684}</t>
  </si>
  <si>
    <t>{经验,1633497},{金币,1398430}</t>
  </si>
  <si>
    <t>{经验,89533620},{金币,106022060}</t>
  </si>
  <si>
    <t>{经验,1651299},{金币,1411557}</t>
  </si>
  <si>
    <t>{经验,91167117},{金币,107420490}</t>
  </si>
  <si>
    <t>{经验,1669227},{金币,1424758}</t>
  </si>
  <si>
    <t>{经验,92818416},{金币,108832047}</t>
  </si>
  <si>
    <t>{经验,1687282},{金币,1438033}</t>
  </si>
  <si>
    <t>{经验,94487643},{金币,110256805}</t>
  </si>
  <si>
    <t>{经验,1705464},{金币,1451381}</t>
  </si>
  <si>
    <t>{经验,96174925},{金币,111694838}</t>
  </si>
  <si>
    <t>{经验,1723775},{金币,1464804}</t>
  </si>
  <si>
    <t>{经验,97880389},{金币,113146219}</t>
  </si>
  <si>
    <t>{经验,1742214},{金币,1478301}</t>
  </si>
  <si>
    <t>{经验,99604164},{金币,114611023}</t>
  </si>
  <si>
    <t>{经验,1760781},{金币,1491872}</t>
  </si>
  <si>
    <t>{经验,101346378},{金币,116089324}</t>
  </si>
  <si>
    <t>{经验,1779478},{金币,1505518}</t>
  </si>
  <si>
    <t>{经验,103107159},{金币,117581196}</t>
  </si>
  <si>
    <t>{经验,1798304},{金币,1519238}</t>
  </si>
  <si>
    <t>{经验,104886637},{金币,119086714}</t>
  </si>
  <si>
    <t>{经验,1817261},{金币,1533034}</t>
  </si>
  <si>
    <t>{经验,106684941},{金币,120605952}</t>
  </si>
  <si>
    <t>{经验,1836348},{金币,1546904}</t>
  </si>
  <si>
    <t>{经验,108502202},{金币,122138986}</t>
  </si>
  <si>
    <t>{经验,1855566},{金币,1560849}</t>
  </si>
  <si>
    <t>{经验,110338550},{金币,123685890}</t>
  </si>
  <si>
    <t>{经验,1874915},{金币,1574869}</t>
  </si>
  <si>
    <t>{经验,112194116},{金币,125246739}</t>
  </si>
  <si>
    <t>{经验,1894395},{金币,1588965}</t>
  </si>
  <si>
    <t>{经验,114069031},{金币,126821608}</t>
  </si>
  <si>
    <t>{经验,1914008},{金币,1603136}</t>
  </si>
  <si>
    <t>{经验,115963426},{金币,128410573}</t>
  </si>
  <si>
    <t>{经验,1933754},{金币,1617382}</t>
  </si>
  <si>
    <t>{经验,117877434},{金币,130013709}</t>
  </si>
  <si>
    <t>{经验,1953632},{金币,1631704}</t>
  </si>
  <si>
    <t>{经验,119811188},{金币,131631091}</t>
  </si>
  <si>
    <t>{经验,1973644},{金币,1646102}</t>
  </si>
  <si>
    <t>{经验,121764820},{金币,133262795}</t>
  </si>
  <si>
    <t>{经验,1993790},{金币,1660577}</t>
  </si>
  <si>
    <t>{经验,123738464},{金币,134908897}</t>
  </si>
  <si>
    <t>{经验,2014070},{金币,1675127}</t>
  </si>
  <si>
    <t>{经验,125732254},{金币,136569474}</t>
  </si>
  <si>
    <t>{经验,2034485},{金币,1689753}</t>
  </si>
  <si>
    <t>{经验,127746324},{金币,138244601}</t>
  </si>
  <si>
    <t>{经验,2055035},{金币,1704456}</t>
  </si>
  <si>
    <t>{经验,129780809},{金币,139934354}</t>
  </si>
  <si>
    <t>{经验,2075720},{金币,1719235}</t>
  </si>
  <si>
    <t>{经验,131835844},{金币,141638810}</t>
  </si>
  <si>
    <t>{经验,2096542},{金币,1734091}</t>
  </si>
  <si>
    <t>{经验,133911564},{金币,143358045}</t>
  </si>
  <si>
    <t>{经验,2117499},{金币,1749024}</t>
  </si>
  <si>
    <t>{经验,136008106},{金币,145092136}</t>
  </si>
  <si>
    <t>{经验,2138594},{金币,1764033}</t>
  </si>
  <si>
    <t>{经验,138125605},{金币,146841160}</t>
  </si>
  <si>
    <t>{经验,2159826},{金币,1779120}</t>
  </si>
  <si>
    <t>{经验,140264199},{金币,148605193}</t>
  </si>
  <si>
    <t>{经验,2181195},{金币,1794284}</t>
  </si>
  <si>
    <t>{经验,142424025},{金币,150384313}</t>
  </si>
  <si>
    <t>{经验,2202702},{金币,1809525}</t>
  </si>
  <si>
    <t>{经验,144605220},{金币,152178597}</t>
  </si>
  <si>
    <t>{经验,2224348},{金币,1824843}</t>
  </si>
  <si>
    <t>{经验,146807922},{金币,153988122}</t>
  </si>
  <si>
    <t>{经验,2246133},{金币,1840239}</t>
  </si>
  <si>
    <t>{经验,149032270},{金币,155812965}</t>
  </si>
  <si>
    <t>{经验,2268057},{金币,1855713}</t>
  </si>
  <si>
    <t>{经验,151278403},{金币,157653204}</t>
  </si>
  <si>
    <t>{经验,2290121},{金币,1871264}</t>
  </si>
  <si>
    <t>{经验,153546460},{金币,159508917}</t>
  </si>
  <si>
    <t>{经验,2312325},{金币,1886894}</t>
  </si>
  <si>
    <t>{经验,155836581},{金币,161380181}</t>
  </si>
  <si>
    <t>{经验,2334670},{金币,1902601}</t>
  </si>
  <si>
    <t>{经验,158148906},{金币,163267075}</t>
  </si>
  <si>
    <t>{经验,2357156},{金币,1918387}</t>
  </si>
  <si>
    <t>{经验,160483576},{金币,165169676}</t>
  </si>
  <si>
    <t>{经验,2379783},{金币,1934251}</t>
  </si>
  <si>
    <t>{经验,162840732},{金币,167088063}</t>
  </si>
  <si>
    <t>{经验,2402552},{金币,1950194}</t>
  </si>
  <si>
    <t>{经验,165220515},{金币,169022314}</t>
  </si>
  <si>
    <t>{经验,2425463},{金币,1966215}</t>
  </si>
  <si>
    <t>{经验,167623067},{金币,170972508}</t>
  </si>
  <si>
    <t>{经验,2448517},{金币,1982315}</t>
  </si>
  <si>
    <t>{经验,170048530},{金币,172938723}</t>
  </si>
  <si>
    <t>{经验,2471714},{金币,1998493}</t>
  </si>
  <si>
    <t>{经验,172497047},{金币,174921038}</t>
  </si>
  <si>
    <t>{经验,2495055},{金币,2014751}</t>
  </si>
  <si>
    <t>{经验,174968761},{金币,176919531}</t>
  </si>
  <si>
    <t>{经验,2518539},{金币,2031088}</t>
  </si>
  <si>
    <t>{经验,177463816},{金币,178934282}</t>
  </si>
  <si>
    <t>{经验,2568909},{金币,2071709}</t>
  </si>
  <si>
    <t>{经验,179982355},{金币,180965370}</t>
  </si>
  <si>
    <t>{经验,2620287},{金币,2113143}</t>
  </si>
  <si>
    <t>{经验,182551264},{金币,183037079}</t>
  </si>
  <si>
    <t>{经验,2672692},{金币,2155405}</t>
  </si>
  <si>
    <t>{经验,185171551},{金币,185150222}</t>
  </si>
  <si>
    <t>{经验,2726145},{金币,2198513}</t>
  </si>
  <si>
    <t>{经验,187844243},{金币,187305627}</t>
  </si>
  <si>
    <t>{经验,2780667},{金币,2242483}</t>
  </si>
  <si>
    <t>{经验,190570388},{金币,189504140}</t>
  </si>
  <si>
    <t>{经验,2836280},{金币,2287332}</t>
  </si>
  <si>
    <t>{经验,193351055},{金币,191746623}</t>
  </si>
  <si>
    <t>{经验,2893005},{金币,2333078}</t>
  </si>
  <si>
    <t>{经验,196187335},{金币,194033955}</t>
  </si>
  <si>
    <t>{经验,2950865},{金币,2379739}</t>
  </si>
  <si>
    <t>{经验,199080340},{金币,196367033}</t>
  </si>
  <si>
    <t>{经验,3009882},{金币,2427333}</t>
  </si>
  <si>
    <t>{经验,202031205},{金币,198746772}</t>
  </si>
  <si>
    <t>{经验,3070079},{金币,2475879}</t>
  </si>
  <si>
    <t>{经验,205041087},{金币,201174105}</t>
  </si>
  <si>
    <t>{经验,3131480},{金币,2525396}</t>
  </si>
  <si>
    <t>{经验,208111166},{金币,203649984}</t>
  </si>
  <si>
    <t>{经验,3194109},{金币,2575903}</t>
  </si>
  <si>
    <t>{经验,211242646},{金币,206175380}</t>
  </si>
  <si>
    <t>{经验,3257991},{金币,2627421}</t>
  </si>
  <si>
    <t>{经验,214436755},{金币,208751283}</t>
  </si>
  <si>
    <t>{经验,3323150},{金币,2679969}</t>
  </si>
  <si>
    <t>{经验,217694746},{金币,211378704}</t>
  </si>
  <si>
    <t>{经验,3389613},{金币,2733568}</t>
  </si>
  <si>
    <t>{经验,221017896},{金币,214058673}</t>
  </si>
  <si>
    <t>{经验,3457405},{金币,2788239}</t>
  </si>
  <si>
    <t>{经验,224407509},{金币,216792241}</t>
  </si>
  <si>
    <t>{经验,3526553},{金币,2844003}</t>
  </si>
  <si>
    <t>{经验,227864914},{金币,219580480}</t>
  </si>
  <si>
    <t>{经验,3597084},{金币,2900883}</t>
  </si>
  <si>
    <t>{经验,231391467},{金币,222424483}</t>
  </si>
  <si>
    <t>{经验,3669025},{金币,2958900}</t>
  </si>
  <si>
    <t>{经验,234988551},{金币,225325366}</t>
  </si>
  <si>
    <t>{经验,3742405},{金币,3018078}</t>
  </si>
  <si>
    <t>{经验,238657576},{金币,228284266}</t>
  </si>
  <si>
    <t>{经验,3817253},{金币,3078439}</t>
  </si>
  <si>
    <t>{经验,242399981},{金币,231302344}</t>
  </si>
  <si>
    <t>{经验,3893598},{金币,3140007}</t>
  </si>
  <si>
    <t>{经验,246217234},{金币,234380783}</t>
  </si>
  <si>
    <t>{经验,3971469},{金币,3202807}</t>
  </si>
  <si>
    <t>{经验,250110832},{金币,237520790}</t>
  </si>
  <si>
    <t>{经验,4050898},{金币,3266863}</t>
  </si>
  <si>
    <t>{经验,254082301},{金币,240723597}</t>
  </si>
  <si>
    <t>{经验,4131915},{金币,3332200}</t>
  </si>
  <si>
    <t>{经验,258133199},{金币,243990460}</t>
  </si>
  <si>
    <t>{经验,4214553},{金币,3398844}</t>
  </si>
  <si>
    <t>{经验,262265114},{金币,247322660}</t>
  </si>
  <si>
    <t>{经验,4298844},{金币,3466820}</t>
  </si>
  <si>
    <t>{经验,266479667},{金币,250721504}</t>
  </si>
  <si>
    <t>{经验,4384820},{金币,3536156}</t>
  </si>
  <si>
    <t>{经验,270778511},{金币,254188324}</t>
  </si>
  <si>
    <t>{经验,4472516},{金币,3606879}</t>
  </si>
  <si>
    <t>{经验,275163331},{金币,257724480}</t>
  </si>
  <si>
    <t>{经验,279635847},{金币,261331359}</t>
  </si>
  <si>
    <t>部位</t>
  </si>
  <si>
    <t>装备名称</t>
  </si>
  <si>
    <t>品质</t>
  </si>
  <si>
    <t>武器</t>
  </si>
  <si>
    <t>1星残破护腕</t>
  </si>
  <si>
    <t>/</t>
  </si>
  <si>
    <t>2星残破护腕</t>
  </si>
  <si>
    <t>1星残破护腕*3,金币，1056</t>
  </si>
  <si>
    <t>1星普通护腕</t>
  </si>
  <si>
    <t>2星残破护腕*3,金币，2323</t>
  </si>
  <si>
    <t>2星普通护腕</t>
  </si>
  <si>
    <t>1星普通护腕*3,金币，4994</t>
  </si>
  <si>
    <t>1星稀有护腕</t>
  </si>
  <si>
    <t>2星普通护腕*3,金币，10487</t>
  </si>
  <si>
    <t>2星稀有护腕</t>
  </si>
  <si>
    <t>1星稀有护腕*3,金币，21498</t>
  </si>
  <si>
    <t>3星稀有护腕</t>
  </si>
  <si>
    <t>2星稀有护腕*3,金币，42996</t>
  </si>
  <si>
    <t>1星传说拳套</t>
  </si>
  <si>
    <t>3星稀有护腕*3,金币，83842</t>
  </si>
  <si>
    <t>2星传说拳套</t>
  </si>
  <si>
    <t>1星传说拳套*3,金币，159299</t>
  </si>
  <si>
    <t>3星传说拳套</t>
  </si>
  <si>
    <t>2星传说拳套*3,金币，286738</t>
  </si>
  <si>
    <t>4星传说拳套</t>
  </si>
  <si>
    <t>3星传说拳套*3,金币，487454</t>
  </si>
  <si>
    <t>1星史诗拳套</t>
  </si>
  <si>
    <t>4星传说拳套*3,金币，779926</t>
  </si>
  <si>
    <t>2星史诗拳套</t>
  </si>
  <si>
    <t>1星史诗拳套*3,金币，1169889</t>
  </si>
  <si>
    <t>2星史诗拳套*3,金币，1637844</t>
  </si>
  <si>
    <t>4星史诗拳套</t>
  </si>
  <si>
    <t>3星史诗拳套*3,金币，2292981</t>
  </si>
  <si>
    <t>5星史诗拳套</t>
  </si>
  <si>
    <t>4星史诗拳套*3,金币，3210173</t>
  </si>
  <si>
    <t>6星史诗拳套</t>
  </si>
  <si>
    <t>5星史诗拳套*3,金币，4494242</t>
  </si>
  <si>
    <t>上衣</t>
  </si>
  <si>
    <t>1星残破上衣</t>
  </si>
  <si>
    <t>2星残破上衣</t>
  </si>
  <si>
    <t>1星残破上衣*3,金币，1056</t>
  </si>
  <si>
    <t>1星普通上衣</t>
  </si>
  <si>
    <t>2星残破上衣*3,金币，2323</t>
  </si>
  <si>
    <t>2星普通上衣</t>
  </si>
  <si>
    <t>1星普通上衣*3,金币，4994</t>
  </si>
  <si>
    <t>1星稀有训练服</t>
  </si>
  <si>
    <t>2星普通上衣*3,金币，10487</t>
  </si>
  <si>
    <t>2星稀有训练服</t>
  </si>
  <si>
    <t>1星稀有训练服*3,金币，21498</t>
  </si>
  <si>
    <t>3星稀有训练服</t>
  </si>
  <si>
    <t>2星稀有训练服*3,金币，42996</t>
  </si>
  <si>
    <t>1星传说战斗服</t>
  </si>
  <si>
    <t>3星稀有训练服*3,金币，83842</t>
  </si>
  <si>
    <t>2星传说战斗服</t>
  </si>
  <si>
    <t>1星传说战斗服*3,金币，159299</t>
  </si>
  <si>
    <t>3星传说战斗服</t>
  </si>
  <si>
    <t>2星传说战斗服*3,金币，286738</t>
  </si>
  <si>
    <t>4星传说战斗服</t>
  </si>
  <si>
    <t>3星传说战斗服*3,金币，487454</t>
  </si>
  <si>
    <t>1星史诗战斗服</t>
  </si>
  <si>
    <t>4星传说战斗服*3,金币，779926</t>
  </si>
  <si>
    <t>2星史诗战斗服</t>
  </si>
  <si>
    <t>1星史诗战斗服*3,金币，1169889</t>
  </si>
  <si>
    <t>2星史诗战斗服*3,金币，1637844</t>
  </si>
  <si>
    <t>4星史诗战斗服</t>
  </si>
  <si>
    <t>3星史诗战斗服*3,金币，2292981</t>
  </si>
  <si>
    <t>5星史诗战斗服</t>
  </si>
  <si>
    <t>4星史诗战斗服*3,金币，3210173</t>
  </si>
  <si>
    <t>6星史诗战斗服</t>
  </si>
  <si>
    <t>5星史诗战斗服*3,金币，4494242</t>
  </si>
  <si>
    <t>帽子</t>
  </si>
  <si>
    <t>1星残破头带</t>
  </si>
  <si>
    <t>2星残破头带</t>
  </si>
  <si>
    <t>1星残破头带*3,金币，1056</t>
  </si>
  <si>
    <t>1星普通头带</t>
  </si>
  <si>
    <t>2星残破头带*3,金币，2323</t>
  </si>
  <si>
    <t>2星普通头带</t>
  </si>
  <si>
    <t>1星普通头带*3,金币，4994</t>
  </si>
  <si>
    <t>1星稀有头巾</t>
  </si>
  <si>
    <t>2星普通头带*3,金币，10487</t>
  </si>
  <si>
    <t>2星稀有头巾</t>
  </si>
  <si>
    <t>1星稀有头巾*3,金币，21498</t>
  </si>
  <si>
    <t>3星稀有头巾</t>
  </si>
  <si>
    <t>2星稀有头巾*3,金币，42996</t>
  </si>
  <si>
    <t>1星传说帽子</t>
  </si>
  <si>
    <t>3星稀有头巾*3,金币，83842</t>
  </si>
  <si>
    <t>2星传说帽子</t>
  </si>
  <si>
    <t>1星传说帽子*3,金币，159299</t>
  </si>
  <si>
    <t>3星传说帽子</t>
  </si>
  <si>
    <t>2星传说帽子*3,金币，286738</t>
  </si>
  <si>
    <t>4星传说帽子</t>
  </si>
  <si>
    <t>3星传说帽子*3,金币，487454</t>
  </si>
  <si>
    <t>1星史诗头盔</t>
  </si>
  <si>
    <t>4星传说帽子*3,金币，779926</t>
  </si>
  <si>
    <t>2星史诗头盔</t>
  </si>
  <si>
    <t>1星史诗头盔*3,金币，1169889</t>
  </si>
  <si>
    <t>2星史诗头盔*3,金币，1637844</t>
  </si>
  <si>
    <t>4星史诗头盔</t>
  </si>
  <si>
    <t>3星史诗头盔*3,金币，2292981</t>
  </si>
  <si>
    <t>5星史诗头盔</t>
  </si>
  <si>
    <t>4星史诗头盔*3,金币，3210173</t>
  </si>
  <si>
    <t>6星史诗头盔</t>
  </si>
  <si>
    <t>5星史诗头盔*3,金币，4494242</t>
  </si>
  <si>
    <t>头盔</t>
  </si>
  <si>
    <t>1星残破鞋子</t>
  </si>
  <si>
    <t>2星残破鞋子</t>
  </si>
  <si>
    <t>1星残破鞋子*3,金币，1056</t>
  </si>
  <si>
    <t>1星普通鞋子</t>
  </si>
  <si>
    <t>2星残破鞋子*3,金币，2323</t>
  </si>
  <si>
    <t>2星普通鞋子</t>
  </si>
  <si>
    <t>1星普通鞋子*3,金币，4994</t>
  </si>
  <si>
    <t>1星稀有训练鞋</t>
  </si>
  <si>
    <t>2星普通鞋子*3,金币，10487</t>
  </si>
  <si>
    <t>2星稀有训练鞋</t>
  </si>
  <si>
    <t>1星稀有训练鞋*3,金币，21498</t>
  </si>
  <si>
    <t>3星稀有训练鞋</t>
  </si>
  <si>
    <t>2星稀有训练鞋*3,金币，42996</t>
  </si>
  <si>
    <t>1星传说战斗靴</t>
  </si>
  <si>
    <t>3星稀有训练鞋*3,金币，83842</t>
  </si>
  <si>
    <t>2星传说战斗靴</t>
  </si>
  <si>
    <t>1星传说战斗靴*3,金币，159299</t>
  </si>
  <si>
    <t>3星传说战斗靴</t>
  </si>
  <si>
    <t>2星传说战斗靴*3,金币，286738</t>
  </si>
  <si>
    <t>4星传说战斗靴</t>
  </si>
  <si>
    <t>3星传说战斗靴*3,金币，487454</t>
  </si>
  <si>
    <t>1星史诗战斗靴</t>
  </si>
  <si>
    <t>4星传说战斗靴*3,金币，779926</t>
  </si>
  <si>
    <t>2星史诗战斗靴</t>
  </si>
  <si>
    <t>1星史诗战斗靴*3,金币，1169889</t>
  </si>
  <si>
    <t>2星史诗战斗靴*3,金币，1637844</t>
  </si>
  <si>
    <t>4星史诗战斗靴</t>
  </si>
  <si>
    <t>3星史诗战斗靴*3,金币，2292981</t>
  </si>
  <si>
    <t>5星史诗战斗靴</t>
  </si>
  <si>
    <t>4星史诗战斗靴*3,金币，3210173</t>
  </si>
  <si>
    <t>6星史诗战斗靴</t>
  </si>
  <si>
    <t>5星史诗战斗靴*3,金币，4494242</t>
  </si>
  <si>
    <t>神龙培养成长线</t>
  </si>
  <si>
    <t>所有不同神龙升阶、精炼、技能强化同阶消耗相同</t>
  </si>
  <si>
    <t>神龙强化</t>
  </si>
  <si>
    <t>神龙技能</t>
  </si>
  <si>
    <t>阶数</t>
  </si>
  <si>
    <t>所需强化等级</t>
  </si>
  <si>
    <t>伤害增加</t>
  </si>
  <si>
    <t>重铸返还</t>
  </si>
  <si>
    <t>等级要求</t>
  </si>
  <si>
    <t>{那美克方石,2},{金币,5000}</t>
  </si>
  <si>
    <t>{那美克结晶,500},{金币,50000}</t>
  </si>
  <si>
    <t>{那美克结晶,500}</t>
  </si>
  <si>
    <t>{那美克圆钻,10},{金币,200000}</t>
  </si>
  <si>
    <t>{那美克方石,4},{金币,10000}</t>
  </si>
  <si>
    <t>{那美克结晶,1000},{金币,60000}</t>
  </si>
  <si>
    <t>{那美克结晶,1500}</t>
  </si>
  <si>
    <t>{那美克圆钻,20},{金币,400000}</t>
  </si>
  <si>
    <t>{那美克方石,6},{金币,18000}</t>
  </si>
  <si>
    <t>{那美克结晶,2000},{金币,70000}</t>
  </si>
  <si>
    <t>{那美克结晶,3500}</t>
  </si>
  <si>
    <t>{那美克圆钻,30},{金币,700000}</t>
  </si>
  <si>
    <t>{那美克方石,8},{金币,28000}</t>
  </si>
  <si>
    <t>{那美克结晶,3500},{金币,80000}</t>
  </si>
  <si>
    <t>{那美克结晶,7000}</t>
  </si>
  <si>
    <t>{那美克圆钻,40},{金币,1100000}</t>
  </si>
  <si>
    <t>{那美克方石,10},{金币,40000}</t>
  </si>
  <si>
    <t>{那美克结晶,5000},{金币,90000}</t>
  </si>
  <si>
    <t>{那美克结晶,12000}</t>
  </si>
  <si>
    <t>{那美克圆钻,60},{金币,1600000}</t>
  </si>
  <si>
    <t>{那美克方石,13},{金币,54000}</t>
  </si>
  <si>
    <t>{那美克结晶,8000},{金币,100000}</t>
  </si>
  <si>
    <t>{那美克结晶,20000}</t>
  </si>
  <si>
    <t>{那美克圆钻,80},{金币,2200000}</t>
  </si>
  <si>
    <t>{那美克方石,16},{金币,70000}</t>
  </si>
  <si>
    <t>{那美克结晶,11000},{金币,120000}</t>
  </si>
  <si>
    <t>{那美克结晶,31000}</t>
  </si>
  <si>
    <t>{那美克圆钻,100},{金币,2900000}</t>
  </si>
  <si>
    <t>{那美克方石,19},{金币,88000}</t>
  </si>
  <si>
    <t>{那美克结晶,14400},{金币,140000}</t>
  </si>
  <si>
    <t>{那美克结晶,45400}</t>
  </si>
  <si>
    <t>{那美克圆钻,120},{金币,3700000}</t>
  </si>
  <si>
    <t>{那美克方石,22},{金币,108000}</t>
  </si>
  <si>
    <t>{那美克结晶,15600},{金币,156000}</t>
  </si>
  <si>
    <t>{那美克结晶,61000}</t>
  </si>
  <si>
    <t>{那美克圆钻,140},{金币,4600000}</t>
  </si>
  <si>
    <t>{那美克方石,26},{金币,130000}</t>
  </si>
  <si>
    <t>{那美克结晶,16800},{金币,168000}</t>
  </si>
  <si>
    <t>{那美克结晶,77800}</t>
  </si>
  <si>
    <t>{那美克圆钻,160},{金币,5600000}</t>
  </si>
  <si>
    <t>{那美克方石,30},{金币,154000}</t>
  </si>
  <si>
    <t>{那美克结晶,18000},{金币,180000}</t>
  </si>
  <si>
    <t>{那美克结晶,95800}</t>
  </si>
  <si>
    <t>{那美克圆钻,180},{金币,6700000}</t>
  </si>
  <si>
    <t>{那美克方石,34},{金币,180000}</t>
  </si>
  <si>
    <t>{那美克结晶,19200},{金币,192000}</t>
  </si>
  <si>
    <t>{那美克结晶,115000}</t>
  </si>
  <si>
    <t>{那美克方石,38},{金币,208000}</t>
  </si>
  <si>
    <t>{那美克结晶,27200},{金币,272000}</t>
  </si>
  <si>
    <t>{那美克结晶,142200}</t>
  </si>
  <si>
    <t>{那美克方石,42},{金币,238000}</t>
  </si>
  <si>
    <t>{那美克结晶,28800},{金币,288000}</t>
  </si>
  <si>
    <t>{那美克结晶,171000}</t>
  </si>
  <si>
    <t>{那美克方石,46},{金币,270000}</t>
  </si>
  <si>
    <t>{那美克结晶,30400},{金币,304000}</t>
  </si>
  <si>
    <t>{那美克结晶,201400}</t>
  </si>
  <si>
    <t>{那美克方石,50},{金币,304000}</t>
  </si>
  <si>
    <t>{那美克结晶,32000},{金币,320000}</t>
  </si>
  <si>
    <t>{那美克结晶,233400}</t>
  </si>
  <si>
    <t>{那美克方石,54},{金币,340000}</t>
  </si>
  <si>
    <t>{那美克结晶,33600},{金币,336000}</t>
  </si>
  <si>
    <t>{那美克结晶,267000}</t>
  </si>
  <si>
    <t>{那美克方石,58},{金币,378000}</t>
  </si>
  <si>
    <t>{那美克结晶,35200},{金币,352000}</t>
  </si>
  <si>
    <t>{那美克结晶,302200}</t>
  </si>
  <si>
    <t>{那美克方石,62},{金币,418000}</t>
  </si>
  <si>
    <t>{那美克结晶,46000},{金币,460000}</t>
  </si>
  <si>
    <t>{那美克结晶,348200}</t>
  </si>
  <si>
    <t>{那美克方石,66},{金币,460000}</t>
  </si>
  <si>
    <t>{那美克结晶,48000},{金币,480000}</t>
  </si>
  <si>
    <t>{那美克结晶,396200}</t>
  </si>
  <si>
    <t>{那美克方石,70},{金币,504000}</t>
  </si>
  <si>
    <t>{那美克结晶,50000},{金币,550000}</t>
  </si>
  <si>
    <t>{那美克结晶,446200}</t>
  </si>
  <si>
    <t>{那美克方石,74},{金币,550000}</t>
  </si>
  <si>
    <t>{那美克结晶,52000},{金币,572000}</t>
  </si>
  <si>
    <t>{那美克结晶,498200}</t>
  </si>
  <si>
    <t>{那美克方石,78},{金币,598000}</t>
  </si>
  <si>
    <t>{那美克结晶,54000},{金币,594000}</t>
  </si>
  <si>
    <t>{那美克结晶,552200}</t>
  </si>
  <si>
    <t>{那美克结晶,56000},{金币,616000}</t>
  </si>
  <si>
    <t>{那美克结晶,608200}</t>
  </si>
  <si>
    <t>{那美克结晶,69600},{金币,765600}</t>
  </si>
  <si>
    <t>{那美克结晶,677800}</t>
  </si>
  <si>
    <t>{那美克结晶,72000},{金币,792000}</t>
  </si>
  <si>
    <t>{那美克结晶,749800}</t>
  </si>
  <si>
    <t>{那美克结晶,74400},{金币,818400}</t>
  </si>
  <si>
    <t>{那美克结晶,824200}</t>
  </si>
  <si>
    <t>{那美克结晶,76800},{金币,844800}</t>
  </si>
  <si>
    <t>{那美克结晶,901000}</t>
  </si>
  <si>
    <t>{那美克结晶,79200},{金币,871200}</t>
  </si>
  <si>
    <t>{那美克结晶,980200}</t>
  </si>
  <si>
    <t>{那美克结晶,81600},{金币,979200}</t>
  </si>
  <si>
    <t>{那美克结晶,1061800}</t>
  </si>
  <si>
    <t>{那美克结晶,98000},{金币,1176000}</t>
  </si>
  <si>
    <t>{那美克结晶,1159800}</t>
  </si>
  <si>
    <t>{那美克结晶,100800},{金币,1209600}</t>
  </si>
  <si>
    <t>{那美克结晶,1260600}</t>
  </si>
  <si>
    <t>{那美克结晶,103600},{金币,1243200}</t>
  </si>
  <si>
    <t>{那美克结晶,1364200}</t>
  </si>
  <si>
    <t>{那美克结晶,106400},{金币,1276800}</t>
  </si>
  <si>
    <t>{那美克结晶,1470600}</t>
  </si>
  <si>
    <t>{那美克结晶,109200},{金币,1310400}</t>
  </si>
  <si>
    <t>{那美克结晶,1579800}</t>
  </si>
  <si>
    <t>{那美克结晶,112000},{金币,1344000}</t>
  </si>
  <si>
    <t>{那美克结晶,1691800}</t>
  </si>
  <si>
    <t>{那美克结晶,131200},{金币,1574400}</t>
  </si>
  <si>
    <t>{那美克结晶,1823000}</t>
  </si>
  <si>
    <t>{那美克结晶,134400},{金币,1612800}</t>
  </si>
  <si>
    <t>{那美克结晶,1957400}</t>
  </si>
  <si>
    <t>{那美克结晶,137600},{金币,1651200}</t>
  </si>
  <si>
    <t>{那美克结晶,2095000}</t>
  </si>
  <si>
    <t>{那美克结晶,140800},{金币,1830400}</t>
  </si>
  <si>
    <t>{那美克结晶,2235800}</t>
  </si>
  <si>
    <t>{那美克结晶,144000},{金币,1872000}</t>
  </si>
  <si>
    <t>{那美克结晶,2379800}</t>
  </si>
  <si>
    <t>{那美克结晶,147200},{金币,1913600}</t>
  </si>
  <si>
    <t>{那美克结晶,2527000}</t>
  </si>
  <si>
    <t>{那美克结晶,169200},{金币,2199600}</t>
  </si>
  <si>
    <t>{那美克结晶,2696200}</t>
  </si>
  <si>
    <t>{那美克结晶,172800},{金币,2246400}</t>
  </si>
  <si>
    <t>{那美克结晶,2869000}</t>
  </si>
  <si>
    <t>{那美克结晶,176400},{金币,2293200}</t>
  </si>
  <si>
    <t>{那美克结晶,3045400}</t>
  </si>
  <si>
    <t>{那美克结晶,180000},{金币,2340000}</t>
  </si>
  <si>
    <t>{那美克结晶,3225400}</t>
  </si>
  <si>
    <t>{那美克结晶,183600},{金币,2386800}</t>
  </si>
  <si>
    <t>{那美克结晶,3409000}</t>
  </si>
  <si>
    <t>{那美克结晶,187200},{金币,2433600}</t>
  </si>
  <si>
    <t>{那美克结晶,3596200}</t>
  </si>
  <si>
    <t>{那美克结晶,259700},{金币,3376100}</t>
  </si>
  <si>
    <t>{那美克结晶,3855900}</t>
  </si>
  <si>
    <t>{那美克结晶,270000},{金币,3780000}</t>
  </si>
  <si>
    <t>{那美克结晶,4125900}</t>
  </si>
  <si>
    <t>{那美克结晶,280500},{金币,3927000}</t>
  </si>
  <si>
    <t>{那美克结晶,4406400}</t>
  </si>
  <si>
    <t>{那美克结晶,291200},{金币,4076800}</t>
  </si>
  <si>
    <t>{那美克结晶,4697600}</t>
  </si>
  <si>
    <t>{那美克结晶,302100},{金币,4229400}</t>
  </si>
  <si>
    <t>{那美克结晶,4999700}</t>
  </si>
  <si>
    <t>{那美克结晶,313200},{金币,4384800}</t>
  </si>
  <si>
    <t>{那美克结晶,5312900}</t>
  </si>
  <si>
    <t>{那美克结晶,330400},{金币,4625600}</t>
  </si>
  <si>
    <t>{那美克结晶,5643300}</t>
  </si>
  <si>
    <t>{那美克结晶,348000},{金币,4872000}</t>
  </si>
  <si>
    <t>{那美克结晶,5991300}</t>
  </si>
  <si>
    <t>{那美克结晶,366000},{金币,5124000}</t>
  </si>
  <si>
    <t>{那美克结晶,6357300}</t>
  </si>
  <si>
    <t>{那美克结晶,384400},{金币,5381600}</t>
  </si>
  <si>
    <t>{那美克结晶,6741700}</t>
  </si>
  <si>
    <t>{那美克结晶,403200},{金币,5644800}</t>
  </si>
  <si>
    <t>{那美克结晶,7144900}</t>
  </si>
  <si>
    <t>{那美克结晶,422400},{金币,6336000}</t>
  </si>
  <si>
    <t>{那美克结晶,7567300}</t>
  </si>
  <si>
    <t>{那美克结晶,442000},{金币,6630000}</t>
  </si>
  <si>
    <t>{那美克结晶,8009300}</t>
  </si>
  <si>
    <t>{那美克结晶,462000},{金币,6930000}</t>
  </si>
  <si>
    <t>{那美克结晶,8471300}</t>
  </si>
  <si>
    <t>{那美克结晶,482400},{金币,7236000}</t>
  </si>
  <si>
    <t>{那美克结晶,8953700}</t>
  </si>
  <si>
    <t>{那美克结晶,503200},{金币,7548000}</t>
  </si>
  <si>
    <t>{那美克结晶,9456900}</t>
  </si>
  <si>
    <t>{那美克结晶,524400},{金币,7866000}</t>
  </si>
  <si>
    <t>{那美克结晶,9981300}</t>
  </si>
  <si>
    <t>{那美克结晶,546000},{金币,8190000}</t>
  </si>
  <si>
    <t>{那美克结晶,10527300}</t>
  </si>
  <si>
    <t>{那美克结晶,568000},{金币,8520000}</t>
  </si>
  <si>
    <t>{那美克结晶,11095300}</t>
  </si>
  <si>
    <t>{那美克结晶,590400},{金币,8856000}</t>
  </si>
  <si>
    <t>{那美克结晶,11685700}</t>
  </si>
  <si>
    <t>{那美克结晶,613200},{金币,9198000}</t>
  </si>
  <si>
    <t>{那美克结晶,12298900}</t>
  </si>
  <si>
    <t>{那美克结晶,636400},{金币,9546000}</t>
  </si>
  <si>
    <t>{那美克结晶,12935300}</t>
  </si>
  <si>
    <t>{那美克结晶,660000},{金币,9900000}</t>
  </si>
  <si>
    <t>{那美克结晶,13595300}</t>
  </si>
  <si>
    <t>{那美克结晶,684000},{金币,10260000}</t>
  </si>
  <si>
    <t>{那美克结晶,14279300}</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</si>
</sst>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0%"/>
    <numFmt numFmtId="177" formatCode="0.00000%"/>
    <numFmt numFmtId="178" formatCode="0.00_);[Red]\(0.00\)"/>
    <numFmt numFmtId="6" formatCode="&quot;￥&quot;#,##0;[Red]&quot;￥&quot;\-#,##0"/>
  </numFmts>
  <fonts count="58">
    <font>
      <sz val="11"/>
      <color theme="1"/>
      <name val="宋体"/>
      <charset val="134"/>
      <scheme val="minor"/>
    </font>
    <font>
      <sz val="9"/>
      <color theme="1"/>
      <name val="宋体"/>
      <charset val="134"/>
      <scheme val="minor"/>
    </font>
    <font>
      <sz val="9"/>
      <color rgb="FF000000"/>
      <name val="å®ä½"/>
      <charset val="134"/>
    </font>
    <font>
      <sz val="12"/>
      <color theme="1"/>
      <name val="宋体"/>
      <charset val="134"/>
      <scheme val="minor"/>
    </font>
    <font>
      <sz val="9"/>
      <color rgb="FF000000"/>
      <name val="微软雅黑"/>
      <charset val="134"/>
    </font>
    <font>
      <sz val="9"/>
      <color theme="1"/>
      <name val="宋体"/>
      <charset val="134"/>
    </font>
    <font>
      <sz val="11"/>
      <color theme="1"/>
      <name val="宋体"/>
      <charset val="134"/>
    </font>
    <font>
      <b/>
      <sz val="9"/>
      <color rgb="FFFA7D00"/>
      <name val="宋体"/>
      <charset val="134"/>
    </font>
    <font>
      <sz val="9"/>
      <color rgb="FF000000"/>
      <name val="宋体"/>
      <charset val="134"/>
    </font>
    <font>
      <sz val="11"/>
      <color theme="1"/>
      <name val="等线"/>
      <charset val="134"/>
    </font>
    <font>
      <sz val="10"/>
      <color theme="1"/>
      <name val="宋体"/>
      <charset val="134"/>
      <scheme val="minor"/>
    </font>
    <font>
      <sz val="11"/>
      <color theme="0"/>
      <name val="等线"/>
      <charset val="134"/>
    </font>
    <font>
      <b/>
      <sz val="10"/>
      <color theme="1"/>
      <name val="宋体"/>
      <charset val="134"/>
      <scheme val="minor"/>
    </font>
    <font>
      <sz val="10"/>
      <color rgb="FFFF0000"/>
      <name val="宋体"/>
      <charset val="134"/>
      <scheme val="minor"/>
    </font>
    <font>
      <b/>
      <sz val="12"/>
      <color theme="1"/>
      <name val="宋体"/>
      <charset val="134"/>
      <scheme val="minor"/>
    </font>
    <font>
      <sz val="10"/>
      <color theme="1"/>
      <name val="华文宋体"/>
      <charset val="134"/>
    </font>
    <font>
      <sz val="11"/>
      <color theme="1"/>
      <name val="华文宋体"/>
      <charset val="134"/>
    </font>
    <font>
      <sz val="11"/>
      <color theme="1"/>
      <name val="方正粗黑宋简体"/>
      <charset val="134"/>
    </font>
    <font>
      <sz val="10"/>
      <color theme="1"/>
      <name val="方正粗黑宋简体"/>
      <charset val="134"/>
    </font>
    <font>
      <sz val="9"/>
      <color theme="0" tint="-0.35"/>
      <name val="宋体"/>
      <charset val="134"/>
      <scheme val="minor"/>
    </font>
    <font>
      <sz val="11"/>
      <color theme="0" tint="-0.35"/>
      <name val="华文宋体"/>
      <charset val="134"/>
    </font>
    <font>
      <sz val="12"/>
      <color theme="1"/>
      <name val="等线"/>
      <charset val="134"/>
    </font>
    <font>
      <sz val="10"/>
      <color theme="1"/>
      <name val="等线"/>
      <charset val="134"/>
    </font>
    <font>
      <sz val="12"/>
      <color theme="0"/>
      <name val="等线"/>
      <charset val="134"/>
    </font>
    <font>
      <sz val="10"/>
      <color rgb="FF0070C0"/>
      <name val="等线"/>
      <charset val="134"/>
    </font>
    <font>
      <b/>
      <sz val="10"/>
      <color rgb="FF0070C0"/>
      <name val="等线"/>
      <charset val="134"/>
    </font>
    <font>
      <sz val="10"/>
      <color theme="0"/>
      <name val="等线"/>
      <charset val="134"/>
    </font>
    <font>
      <sz val="10"/>
      <color theme="0"/>
      <name val="宋体"/>
      <charset val="134"/>
      <scheme val="minor"/>
    </font>
    <font>
      <sz val="10"/>
      <color rgb="FF0070C0"/>
      <name val="宋体"/>
      <charset val="134"/>
    </font>
    <font>
      <sz val="12"/>
      <color rgb="FF0070C0"/>
      <name val="等线"/>
      <charset val="134"/>
    </font>
    <font>
      <b/>
      <u/>
      <sz val="10"/>
      <color rgb="FF0070C0"/>
      <name val="等线"/>
      <charset val="0"/>
    </font>
    <font>
      <b/>
      <u/>
      <sz val="10"/>
      <color rgb="FF800080"/>
      <name val="等线"/>
      <charset val="0"/>
    </font>
    <font>
      <u/>
      <sz val="10"/>
      <color rgb="FF800080"/>
      <name val="等线"/>
      <charset val="0"/>
    </font>
    <font>
      <u/>
      <sz val="11"/>
      <color rgb="FF0000FF"/>
      <name val="宋体"/>
      <charset val="0"/>
      <scheme val="minor"/>
    </font>
    <font>
      <b/>
      <sz val="10"/>
      <color theme="1"/>
      <name val="等线"/>
      <charset val="134"/>
    </font>
    <font>
      <sz val="10"/>
      <color theme="1" tint="0.5"/>
      <name val="新宋体"/>
      <charset val="134"/>
    </font>
    <font>
      <sz val="10"/>
      <color theme="0"/>
      <name val="新宋体"/>
      <charset val="134"/>
    </font>
    <font>
      <u/>
      <sz val="10"/>
      <color theme="0"/>
      <name val="新宋体"/>
      <charset val="0"/>
    </font>
    <font>
      <sz val="11"/>
      <color rgb="FF9C0006"/>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9C6500"/>
      <name val="宋体"/>
      <charset val="0"/>
      <scheme val="minor"/>
    </font>
    <font>
      <b/>
      <sz val="9"/>
      <name val="宋体"/>
      <charset val="134"/>
    </font>
    <font>
      <sz val="9"/>
      <name val="宋体"/>
      <charset val="134"/>
    </font>
  </fonts>
  <fills count="50">
    <fill>
      <patternFill patternType="none"/>
    </fill>
    <fill>
      <patternFill patternType="gray125"/>
    </fill>
    <fill>
      <patternFill patternType="solid">
        <fgColor theme="4" tint="0.4"/>
        <bgColor indexed="64"/>
      </patternFill>
    </fill>
    <fill>
      <patternFill patternType="solid">
        <fgColor theme="7" tint="0.4"/>
        <bgColor indexed="64"/>
      </patternFill>
    </fill>
    <fill>
      <patternFill patternType="solid">
        <fgColor rgb="FFFFEB9C"/>
        <bgColor indexed="64"/>
      </patternFill>
    </fill>
    <fill>
      <patternFill patternType="solid">
        <fgColor theme="4" tint="-0.25"/>
        <bgColor indexed="64"/>
      </patternFill>
    </fill>
    <fill>
      <patternFill patternType="solid">
        <fgColor theme="4" tint="0.6"/>
        <bgColor indexed="64"/>
      </patternFill>
    </fill>
    <fill>
      <patternFill patternType="solid">
        <fgColor theme="0" tint="-0.05"/>
        <bgColor indexed="64"/>
      </patternFill>
    </fill>
    <fill>
      <patternFill patternType="solid">
        <fgColor theme="5" tint="0.4"/>
        <bgColor indexed="64"/>
      </patternFill>
    </fill>
    <fill>
      <patternFill patternType="solid">
        <fgColor rgb="FF92D050"/>
        <bgColor indexed="64"/>
      </patternFill>
    </fill>
    <fill>
      <patternFill patternType="solid">
        <fgColor theme="0" tint="-0.15"/>
        <bgColor indexed="64"/>
      </patternFill>
    </fill>
    <fill>
      <patternFill patternType="solid">
        <fgColor theme="6" tint="0.8"/>
        <bgColor indexed="64"/>
      </patternFill>
    </fill>
    <fill>
      <patternFill patternType="solid">
        <fgColor theme="7" tint="0.6"/>
        <bgColor indexed="64"/>
      </patternFill>
    </fill>
    <fill>
      <patternFill patternType="solid">
        <fgColor theme="8" tint="0.8"/>
        <bgColor indexed="64"/>
      </patternFill>
    </fill>
    <fill>
      <patternFill patternType="solid">
        <fgColor theme="7" tint="0.8"/>
        <bgColor indexed="64"/>
      </patternFill>
    </fill>
    <fill>
      <patternFill patternType="solid">
        <fgColor rgb="FFFFFF00"/>
        <bgColor indexed="64"/>
      </patternFill>
    </fill>
    <fill>
      <patternFill patternType="solid">
        <fgColor theme="0"/>
        <bgColor indexed="64"/>
      </patternFill>
    </fill>
    <fill>
      <patternFill patternType="solid">
        <fgColor theme="5" tint="0.8"/>
        <bgColor indexed="64"/>
      </patternFill>
    </fill>
    <fill>
      <patternFill patternType="solid">
        <fgColor rgb="FFC00000"/>
        <bgColor indexed="64"/>
      </patternFill>
    </fill>
    <fill>
      <patternFill patternType="solid">
        <fgColor rgb="FF0070C0"/>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599993896298105"/>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rgb="FF3F3F3F"/>
      </right>
      <top/>
      <bottom/>
      <diagonal/>
    </border>
    <border>
      <left style="thin">
        <color rgb="FF3F3F3F"/>
      </left>
      <right style="thin">
        <color rgb="FF3F3F3F"/>
      </right>
      <top/>
      <bottom/>
      <diagonal/>
    </border>
    <border>
      <left style="thin">
        <color rgb="FF3F3F3F"/>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1" fillId="29" borderId="0" applyNumberFormat="0" applyBorder="0" applyAlignment="0" applyProtection="0">
      <alignment vertical="center"/>
    </xf>
    <xf numFmtId="0" fontId="45" fillId="25"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1" fillId="31" borderId="0" applyNumberFormat="0" applyBorder="0" applyAlignment="0" applyProtection="0">
      <alignment vertical="center"/>
    </xf>
    <xf numFmtId="0" fontId="38" fillId="20" borderId="0" applyNumberFormat="0" applyBorder="0" applyAlignment="0" applyProtection="0">
      <alignment vertical="center"/>
    </xf>
    <xf numFmtId="43" fontId="0" fillId="0" borderId="0" applyFont="0" applyFill="0" applyBorder="0" applyAlignment="0" applyProtection="0">
      <alignment vertical="center"/>
    </xf>
    <xf numFmtId="0" fontId="46" fillId="2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32" borderId="22" applyNumberFormat="0" applyFont="0" applyAlignment="0" applyProtection="0">
      <alignment vertical="center"/>
    </xf>
    <xf numFmtId="0" fontId="46" fillId="37"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0" borderId="18" applyNumberFormat="0" applyFill="0" applyAlignment="0" applyProtection="0">
      <alignment vertical="center"/>
    </xf>
    <xf numFmtId="0" fontId="52" fillId="0" borderId="18" applyNumberFormat="0" applyFill="0" applyAlignment="0" applyProtection="0">
      <alignment vertical="center"/>
    </xf>
    <xf numFmtId="0" fontId="46" fillId="41" borderId="0" applyNumberFormat="0" applyBorder="0" applyAlignment="0" applyProtection="0">
      <alignment vertical="center"/>
    </xf>
    <xf numFmtId="0" fontId="50" fillId="0" borderId="23" applyNumberFormat="0" applyFill="0" applyAlignment="0" applyProtection="0">
      <alignment vertical="center"/>
    </xf>
    <xf numFmtId="0" fontId="46" fillId="36" borderId="0" applyNumberFormat="0" applyBorder="0" applyAlignment="0" applyProtection="0">
      <alignment vertical="center"/>
    </xf>
    <xf numFmtId="0" fontId="47" fillId="24" borderId="21" applyNumberFormat="0" applyAlignment="0" applyProtection="0">
      <alignment vertical="center"/>
    </xf>
    <xf numFmtId="0" fontId="44" fillId="24" borderId="20" applyNumberFormat="0" applyAlignment="0" applyProtection="0">
      <alignment vertical="center"/>
    </xf>
    <xf numFmtId="0" fontId="43" fillId="23" borderId="19" applyNumberFormat="0" applyAlignment="0" applyProtection="0">
      <alignment vertical="center"/>
    </xf>
    <xf numFmtId="0" fontId="41" fillId="42" borderId="0" applyNumberFormat="0" applyBorder="0" applyAlignment="0" applyProtection="0">
      <alignment vertical="center"/>
    </xf>
    <xf numFmtId="0" fontId="46" fillId="35" borderId="0" applyNumberFormat="0" applyBorder="0" applyAlignment="0" applyProtection="0">
      <alignment vertical="center"/>
    </xf>
    <xf numFmtId="0" fontId="53" fillId="0" borderId="24" applyNumberFormat="0" applyFill="0" applyAlignment="0" applyProtection="0">
      <alignment vertical="center"/>
    </xf>
    <xf numFmtId="0" fontId="54" fillId="0" borderId="25" applyNumberFormat="0" applyFill="0" applyAlignment="0" applyProtection="0">
      <alignment vertical="center"/>
    </xf>
    <xf numFmtId="0" fontId="42" fillId="22" borderId="0" applyNumberFormat="0" applyBorder="0" applyAlignment="0" applyProtection="0">
      <alignment vertical="center"/>
    </xf>
    <xf numFmtId="0" fontId="55" fillId="4" borderId="0" applyNumberFormat="0" applyBorder="0" applyAlignment="0" applyProtection="0">
      <alignment vertical="center"/>
    </xf>
    <xf numFmtId="0" fontId="41" fillId="44" borderId="0" applyNumberFormat="0" applyBorder="0" applyAlignment="0" applyProtection="0">
      <alignment vertical="center"/>
    </xf>
    <xf numFmtId="0" fontId="46" fillId="27" borderId="0" applyNumberFormat="0" applyBorder="0" applyAlignment="0" applyProtection="0">
      <alignment vertical="center"/>
    </xf>
    <xf numFmtId="0" fontId="41" fillId="33" borderId="0" applyNumberFormat="0" applyBorder="0" applyAlignment="0" applyProtection="0">
      <alignment vertical="center"/>
    </xf>
    <xf numFmtId="0" fontId="41" fillId="47"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6" fillId="46" borderId="0" applyNumberFormat="0" applyBorder="0" applyAlignment="0" applyProtection="0">
      <alignment vertical="center"/>
    </xf>
    <xf numFmtId="0" fontId="46" fillId="30" borderId="0" applyNumberFormat="0" applyBorder="0" applyAlignment="0" applyProtection="0">
      <alignment vertical="center"/>
    </xf>
    <xf numFmtId="0" fontId="41" fillId="48" borderId="0" applyNumberFormat="0" applyBorder="0" applyAlignment="0" applyProtection="0">
      <alignment vertical="center"/>
    </xf>
    <xf numFmtId="0" fontId="41" fillId="45" borderId="0" applyNumberFormat="0" applyBorder="0" applyAlignment="0" applyProtection="0">
      <alignment vertical="center"/>
    </xf>
    <xf numFmtId="0" fontId="46" fillId="40" borderId="0" applyNumberFormat="0" applyBorder="0" applyAlignment="0" applyProtection="0">
      <alignment vertical="center"/>
    </xf>
    <xf numFmtId="0" fontId="41" fillId="49" borderId="0" applyNumberFormat="0" applyBorder="0" applyAlignment="0" applyProtection="0">
      <alignment vertical="center"/>
    </xf>
    <xf numFmtId="0" fontId="46" fillId="43" borderId="0" applyNumberFormat="0" applyBorder="0" applyAlignment="0" applyProtection="0">
      <alignment vertical="center"/>
    </xf>
    <xf numFmtId="0" fontId="46" fillId="34" borderId="0" applyNumberFormat="0" applyBorder="0" applyAlignment="0" applyProtection="0">
      <alignment vertical="center"/>
    </xf>
    <xf numFmtId="0" fontId="41" fillId="38" borderId="0" applyNumberFormat="0" applyBorder="0" applyAlignment="0" applyProtection="0">
      <alignment vertical="center"/>
    </xf>
    <xf numFmtId="0" fontId="46" fillId="39" borderId="0" applyNumberFormat="0" applyBorder="0" applyAlignment="0" applyProtection="0">
      <alignment vertical="center"/>
    </xf>
  </cellStyleXfs>
  <cellXfs count="221">
    <xf numFmtId="0" fontId="0" fillId="0" borderId="0" xfId="0">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2" borderId="1" xfId="0" applyFont="1" applyFill="1" applyBorder="1" applyAlignment="1">
      <alignment horizontal="center" vertical="center"/>
    </xf>
    <xf numFmtId="0" fontId="1" fillId="2" borderId="2" xfId="0" applyFont="1" applyFill="1" applyBorder="1" applyAlignment="1">
      <alignment horizontal="lef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0" borderId="5" xfId="0" applyFont="1" applyBorder="1" applyAlignment="1">
      <alignment horizontal="center" vertical="center"/>
    </xf>
    <xf numFmtId="0" fontId="1" fillId="0" borderId="5" xfId="0" applyNumberFormat="1" applyFont="1" applyBorder="1" applyAlignment="1">
      <alignment horizontal="center" vertical="center"/>
    </xf>
    <xf numFmtId="0" fontId="2" fillId="0" borderId="5" xfId="0" applyNumberFormat="1" applyFont="1" applyFill="1" applyBorder="1" applyAlignment="1" applyProtection="1">
      <alignment horizontal="center"/>
    </xf>
    <xf numFmtId="0" fontId="1" fillId="0" borderId="0" xfId="0" applyFont="1" applyAlignment="1">
      <alignment horizontal="left" vertical="center"/>
    </xf>
    <xf numFmtId="0" fontId="0" fillId="0" borderId="0" xfId="0" applyAlignment="1">
      <alignment horizontal="center" vertical="center"/>
    </xf>
    <xf numFmtId="0" fontId="0" fillId="2" borderId="5" xfId="0" applyFill="1" applyBorder="1" applyAlignment="1">
      <alignment horizontal="center" vertical="center"/>
    </xf>
    <xf numFmtId="0" fontId="0" fillId="3" borderId="5" xfId="0" applyFill="1" applyBorder="1" applyAlignment="1">
      <alignment horizontal="center" vertical="center"/>
    </xf>
    <xf numFmtId="0" fontId="3" fillId="0" borderId="5" xfId="0" applyFont="1" applyBorder="1" applyAlignment="1">
      <alignment horizontal="center" vertical="center"/>
    </xf>
    <xf numFmtId="0" fontId="4" fillId="0" borderId="5" xfId="0" applyNumberFormat="1" applyFont="1" applyFill="1" applyBorder="1" applyAlignment="1" applyProtection="1">
      <alignment horizontal="center" vertical="center"/>
    </xf>
    <xf numFmtId="0" fontId="0" fillId="0" borderId="5" xfId="0" applyBorder="1" applyAlignment="1">
      <alignment horizontal="center" vertical="center"/>
    </xf>
    <xf numFmtId="0" fontId="4" fillId="0" borderId="0" xfId="0" applyNumberFormat="1" applyFont="1" applyFill="1" applyBorder="1" applyAlignment="1" applyProtection="1">
      <alignment horizontal="center" vertical="center"/>
    </xf>
    <xf numFmtId="0" fontId="5" fillId="0" borderId="0" xfId="0" applyFont="1">
      <alignmen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7" fillId="4" borderId="9" xfId="0" applyNumberFormat="1" applyFont="1" applyFill="1" applyBorder="1" applyAlignment="1">
      <alignment horizontal="center" vertical="center"/>
    </xf>
    <xf numFmtId="0" fontId="7" fillId="4" borderId="10" xfId="0" applyNumberFormat="1" applyFont="1" applyFill="1" applyBorder="1" applyAlignment="1">
      <alignment horizontal="center" vertical="center"/>
    </xf>
    <xf numFmtId="0" fontId="7" fillId="4" borderId="11" xfId="0" applyNumberFormat="1"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8" fillId="0" borderId="12"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8" fillId="0" borderId="13" xfId="0" applyNumberFormat="1" applyFont="1" applyFill="1" applyBorder="1" applyAlignment="1" applyProtection="1">
      <alignment horizontal="center"/>
    </xf>
    <xf numFmtId="0" fontId="8" fillId="0" borderId="12" xfId="0" applyFont="1" applyFill="1" applyBorder="1" applyAlignment="1">
      <alignment horizontal="center" vertical="center" wrapText="1"/>
    </xf>
    <xf numFmtId="0" fontId="7" fillId="4" borderId="11" xfId="0" applyFont="1" applyFill="1" applyBorder="1" applyAlignment="1">
      <alignment horizontal="center" vertical="center"/>
    </xf>
    <xf numFmtId="0" fontId="8" fillId="0" borderId="14" xfId="0" applyFont="1" applyFill="1" applyBorder="1" applyAlignment="1">
      <alignment horizontal="center" vertical="center" wrapText="1"/>
    </xf>
    <xf numFmtId="0" fontId="8" fillId="0" borderId="15" xfId="0" applyNumberFormat="1" applyFont="1" applyFill="1" applyBorder="1" applyAlignment="1" applyProtection="1">
      <alignment horizontal="center"/>
    </xf>
    <xf numFmtId="0" fontId="8" fillId="0" borderId="16" xfId="0" applyNumberFormat="1" applyFont="1" applyFill="1" applyBorder="1" applyAlignment="1" applyProtection="1">
      <alignment horizontal="center"/>
    </xf>
    <xf numFmtId="0" fontId="8" fillId="0" borderId="14" xfId="0" applyNumberFormat="1" applyFont="1" applyFill="1" applyBorder="1" applyAlignment="1" applyProtection="1">
      <alignment horizontal="center"/>
    </xf>
    <xf numFmtId="0" fontId="9" fillId="5" borderId="0" xfId="0" applyFont="1" applyFill="1">
      <alignment vertical="center"/>
    </xf>
    <xf numFmtId="0" fontId="10" fillId="0" borderId="0" xfId="0" applyFont="1">
      <alignment vertical="center"/>
    </xf>
    <xf numFmtId="0" fontId="10" fillId="0" borderId="0" xfId="0" applyFont="1" applyAlignment="1">
      <alignment horizontal="left" vertical="center"/>
    </xf>
    <xf numFmtId="176" fontId="10" fillId="0" borderId="0" xfId="11" applyNumberFormat="1" applyFont="1" applyAlignment="1">
      <alignment horizontal="left" vertical="center"/>
    </xf>
    <xf numFmtId="177" fontId="10" fillId="0" borderId="0" xfId="11" applyNumberFormat="1" applyFont="1" applyAlignment="1">
      <alignment horizontal="left" vertical="center"/>
    </xf>
    <xf numFmtId="0" fontId="11" fillId="5" borderId="0" xfId="0" applyFont="1" applyFill="1">
      <alignment vertical="center"/>
    </xf>
    <xf numFmtId="0" fontId="9" fillId="5" borderId="12" xfId="0" applyFont="1" applyFill="1" applyBorder="1" applyAlignment="1">
      <alignment horizontal="left" vertical="center"/>
    </xf>
    <xf numFmtId="0" fontId="11" fillId="5" borderId="0" xfId="0" applyFont="1" applyFill="1" applyAlignment="1">
      <alignment horizontal="left" vertical="center"/>
    </xf>
    <xf numFmtId="0" fontId="9" fillId="5" borderId="0" xfId="0" applyFont="1" applyFill="1" applyAlignment="1">
      <alignment horizontal="left" vertical="center"/>
    </xf>
    <xf numFmtId="0" fontId="10" fillId="6" borderId="0" xfId="0" applyFont="1" applyFill="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12" xfId="0" applyFont="1" applyBorder="1" applyAlignment="1">
      <alignment horizontal="left" vertical="center"/>
    </xf>
    <xf numFmtId="0" fontId="10" fillId="2" borderId="0" xfId="0" applyFont="1" applyFill="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176" fontId="9" fillId="5" borderId="0" xfId="11" applyNumberFormat="1" applyFont="1" applyFill="1" applyAlignment="1">
      <alignment horizontal="left" vertical="center"/>
    </xf>
    <xf numFmtId="176" fontId="10" fillId="2" borderId="0" xfId="11" applyNumberFormat="1" applyFont="1" applyFill="1" applyAlignment="1">
      <alignment horizontal="left" vertical="center"/>
    </xf>
    <xf numFmtId="176" fontId="10" fillId="6" borderId="7" xfId="11" applyNumberFormat="1" applyFont="1" applyFill="1" applyBorder="1" applyAlignment="1">
      <alignment horizontal="left" vertical="center"/>
    </xf>
    <xf numFmtId="176" fontId="10" fillId="6" borderId="0" xfId="11" applyNumberFormat="1" applyFont="1" applyFill="1" applyAlignment="1">
      <alignment horizontal="left" vertical="center"/>
    </xf>
    <xf numFmtId="0" fontId="12" fillId="2" borderId="0" xfId="0" applyFont="1" applyFill="1" applyAlignment="1">
      <alignment horizontal="left" vertical="center"/>
    </xf>
    <xf numFmtId="176" fontId="12" fillId="2" borderId="0" xfId="11" applyNumberFormat="1" applyFont="1" applyFill="1" applyAlignment="1">
      <alignment horizontal="left" vertical="center"/>
    </xf>
    <xf numFmtId="176" fontId="10" fillId="6" borderId="15" xfId="11" applyNumberFormat="1" applyFont="1" applyFill="1" applyBorder="1" applyAlignment="1">
      <alignment horizontal="left" vertical="center"/>
    </xf>
    <xf numFmtId="177" fontId="10" fillId="0" borderId="7" xfId="11" applyNumberFormat="1" applyFont="1" applyBorder="1" applyAlignment="1">
      <alignment horizontal="left" vertical="center"/>
    </xf>
    <xf numFmtId="176" fontId="10" fillId="0" borderId="15" xfId="11" applyNumberFormat="1" applyFont="1" applyBorder="1" applyAlignment="1">
      <alignment horizontal="left" vertical="center"/>
    </xf>
    <xf numFmtId="177" fontId="10" fillId="0" borderId="15" xfId="11" applyNumberFormat="1" applyFont="1" applyBorder="1" applyAlignment="1">
      <alignment horizontal="left" vertical="center"/>
    </xf>
    <xf numFmtId="177" fontId="9" fillId="5" borderId="0" xfId="11" applyNumberFormat="1" applyFont="1" applyFill="1" applyAlignment="1">
      <alignment horizontal="left" vertical="center"/>
    </xf>
    <xf numFmtId="177" fontId="10" fillId="2" borderId="0" xfId="11" applyNumberFormat="1" applyFont="1" applyFill="1" applyAlignment="1">
      <alignment horizontal="left" vertical="center"/>
    </xf>
    <xf numFmtId="177" fontId="10" fillId="6" borderId="8" xfId="11" applyNumberFormat="1" applyFont="1" applyFill="1" applyBorder="1" applyAlignment="1">
      <alignment horizontal="left" vertical="center"/>
    </xf>
    <xf numFmtId="177" fontId="10" fillId="6" borderId="13" xfId="11" applyNumberFormat="1" applyFont="1" applyFill="1" applyBorder="1" applyAlignment="1">
      <alignment horizontal="left" vertical="center"/>
    </xf>
    <xf numFmtId="177" fontId="10" fillId="6" borderId="16" xfId="11" applyNumberFormat="1" applyFont="1" applyFill="1" applyBorder="1" applyAlignment="1">
      <alignment horizontal="left" vertical="center"/>
    </xf>
    <xf numFmtId="0" fontId="10" fillId="6" borderId="6" xfId="0" applyFont="1" applyFill="1" applyBorder="1" applyAlignment="1">
      <alignment horizontal="left" vertical="center"/>
    </xf>
    <xf numFmtId="0" fontId="10" fillId="6" borderId="7" xfId="0" applyFont="1" applyFill="1" applyBorder="1" applyAlignment="1">
      <alignment horizontal="left" vertical="center"/>
    </xf>
    <xf numFmtId="0" fontId="13" fillId="0" borderId="0" xfId="0" applyFont="1" applyAlignment="1">
      <alignment vertical="center" wrapText="1"/>
    </xf>
    <xf numFmtId="0" fontId="13" fillId="0" borderId="0" xfId="0" applyFont="1">
      <alignment vertical="center"/>
    </xf>
    <xf numFmtId="176" fontId="10" fillId="0" borderId="7" xfId="11" applyNumberFormat="1" applyFont="1" applyBorder="1" applyAlignment="1">
      <alignment horizontal="left" vertical="center"/>
    </xf>
    <xf numFmtId="176" fontId="12" fillId="6" borderId="0" xfId="11" applyNumberFormat="1" applyFont="1" applyFill="1" applyAlignment="1">
      <alignment horizontal="left" vertical="center"/>
    </xf>
    <xf numFmtId="0" fontId="10" fillId="7" borderId="0" xfId="0" applyFont="1" applyFill="1" applyAlignment="1">
      <alignment horizontal="left" vertical="center"/>
    </xf>
    <xf numFmtId="9" fontId="10" fillId="0" borderId="0" xfId="11" applyFont="1" applyAlignment="1">
      <alignment horizontal="left" vertical="center"/>
    </xf>
    <xf numFmtId="178" fontId="10" fillId="0" borderId="0" xfId="11" applyNumberFormat="1" applyFont="1" applyAlignment="1">
      <alignment horizontal="left" vertical="center"/>
    </xf>
    <xf numFmtId="0" fontId="10" fillId="0" borderId="8" xfId="0" applyFont="1" applyBorder="1" applyAlignment="1">
      <alignment horizontal="left" vertical="center"/>
    </xf>
    <xf numFmtId="0" fontId="10" fillId="0" borderId="13" xfId="0" applyFont="1" applyBorder="1" applyAlignment="1">
      <alignment horizontal="left" vertical="center"/>
    </xf>
    <xf numFmtId="10" fontId="10" fillId="2" borderId="0" xfId="11" applyNumberFormat="1" applyFont="1" applyFill="1" applyAlignment="1">
      <alignment horizontal="left" vertical="center"/>
    </xf>
    <xf numFmtId="0" fontId="10" fillId="2" borderId="0" xfId="0" applyFont="1" applyFill="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10" fontId="10" fillId="8" borderId="0" xfId="11" applyNumberFormat="1" applyFont="1" applyFill="1" applyAlignment="1">
      <alignment horizontal="left" vertical="center"/>
    </xf>
    <xf numFmtId="0" fontId="10" fillId="8" borderId="0" xfId="0" applyFont="1" applyFill="1">
      <alignment vertical="center"/>
    </xf>
    <xf numFmtId="0" fontId="10" fillId="8" borderId="0" xfId="0" applyFont="1" applyFill="1" applyAlignment="1">
      <alignment horizontal="left" vertical="center"/>
    </xf>
    <xf numFmtId="10" fontId="10" fillId="0" borderId="0" xfId="11" applyNumberFormat="1" applyFont="1" applyAlignment="1">
      <alignment horizontal="left" vertical="center"/>
    </xf>
    <xf numFmtId="10" fontId="10" fillId="9" borderId="0" xfId="11" applyNumberFormat="1" applyFont="1" applyFill="1" applyAlignment="1">
      <alignment horizontal="left" vertical="center"/>
    </xf>
    <xf numFmtId="0" fontId="10" fillId="9" borderId="0" xfId="0" applyFont="1" applyFill="1">
      <alignment vertical="center"/>
    </xf>
    <xf numFmtId="10" fontId="10" fillId="10" borderId="0" xfId="11" applyNumberFormat="1" applyFont="1" applyFill="1" applyAlignment="1">
      <alignment horizontal="left" vertical="center"/>
    </xf>
    <xf numFmtId="0" fontId="10" fillId="10" borderId="0" xfId="0" applyFont="1" applyFill="1">
      <alignment vertical="center"/>
    </xf>
    <xf numFmtId="0" fontId="10" fillId="0" borderId="16" xfId="0" applyFont="1" applyBorder="1" applyAlignment="1">
      <alignment horizontal="left" vertical="center"/>
    </xf>
    <xf numFmtId="0" fontId="0" fillId="0" borderId="0" xfId="0" applyFill="1" applyAlignment="1">
      <alignment horizontal="center" vertical="center"/>
    </xf>
    <xf numFmtId="0" fontId="14"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0" xfId="0" applyFont="1" applyFill="1" applyAlignment="1">
      <alignment horizontal="center" vertical="center"/>
    </xf>
    <xf numFmtId="6" fontId="1" fillId="2" borderId="5"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5" xfId="0" applyFont="1" applyFill="1" applyBorder="1" applyAlignment="1">
      <alignment horizontal="center" vertical="center"/>
    </xf>
    <xf numFmtId="0" fontId="0" fillId="0" borderId="0" xfId="0" applyNumberFormat="1" applyAlignment="1">
      <alignment horizontal="center" vertical="center"/>
    </xf>
    <xf numFmtId="0" fontId="1" fillId="0" borderId="0" xfId="0" applyNumberFormat="1" applyFont="1" applyAlignment="1">
      <alignment horizontal="center" vertical="center"/>
    </xf>
    <xf numFmtId="0" fontId="15" fillId="11" borderId="0" xfId="0" applyFont="1" applyFill="1">
      <alignment vertical="center"/>
    </xf>
    <xf numFmtId="0" fontId="16" fillId="0" borderId="0" xfId="0" applyFont="1">
      <alignment vertical="center"/>
    </xf>
    <xf numFmtId="0" fontId="17" fillId="11" borderId="0" xfId="0" applyFont="1" applyFill="1" applyAlignment="1">
      <alignment horizontal="left" vertical="center"/>
    </xf>
    <xf numFmtId="0" fontId="16" fillId="0" borderId="0" xfId="0" applyFont="1" applyAlignment="1">
      <alignment horizontal="left" vertical="center"/>
    </xf>
    <xf numFmtId="0" fontId="18" fillId="11" borderId="0" xfId="0" applyFont="1" applyFill="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10" fillId="0" borderId="0" xfId="0" applyFont="1" applyBorder="1" applyAlignment="1">
      <alignment horizontal="center" vertical="center"/>
    </xf>
    <xf numFmtId="0" fontId="10" fillId="12" borderId="1" xfId="0" applyFont="1" applyFill="1" applyBorder="1" applyAlignment="1">
      <alignment horizontal="center" vertical="center"/>
    </xf>
    <xf numFmtId="0" fontId="10" fillId="12" borderId="2" xfId="0" applyFont="1" applyFill="1" applyBorder="1" applyAlignment="1">
      <alignment horizontal="center" vertical="center"/>
    </xf>
    <xf numFmtId="6" fontId="10" fillId="12" borderId="2" xfId="0" applyNumberFormat="1" applyFont="1" applyFill="1" applyBorder="1" applyAlignment="1">
      <alignment horizontal="center" vertical="center"/>
    </xf>
    <xf numFmtId="0" fontId="10" fillId="12" borderId="3" xfId="0" applyFont="1" applyFill="1" applyBorder="1" applyAlignment="1">
      <alignment horizontal="center" vertical="center"/>
    </xf>
    <xf numFmtId="0" fontId="10" fillId="0" borderId="5" xfId="0" applyFont="1" applyBorder="1" applyAlignment="1">
      <alignment horizontal="center" vertical="center"/>
    </xf>
    <xf numFmtId="6" fontId="10" fillId="0" borderId="5" xfId="0" applyNumberFormat="1" applyFont="1" applyBorder="1" applyAlignment="1">
      <alignment horizontal="center" vertical="center"/>
    </xf>
    <xf numFmtId="0" fontId="10" fillId="0" borderId="17" xfId="0" applyFont="1" applyBorder="1" applyAlignment="1">
      <alignment horizontal="center" vertical="center"/>
    </xf>
    <xf numFmtId="0" fontId="10" fillId="12" borderId="6" xfId="0" applyFont="1" applyFill="1" applyBorder="1" applyAlignment="1">
      <alignment horizontal="center" vertical="center"/>
    </xf>
    <xf numFmtId="0" fontId="10" fillId="12" borderId="7" xfId="0" applyFont="1" applyFill="1" applyBorder="1" applyAlignment="1">
      <alignment horizontal="center" vertical="center"/>
    </xf>
    <xf numFmtId="0" fontId="10" fillId="12" borderId="8"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 fillId="0" borderId="0" xfId="0" applyFont="1">
      <alignment vertical="center"/>
    </xf>
    <xf numFmtId="0" fontId="1" fillId="13" borderId="0" xfId="0" applyFont="1" applyFill="1" applyAlignment="1">
      <alignment horizontal="left" vertical="center"/>
    </xf>
    <xf numFmtId="0" fontId="21" fillId="5" borderId="0" xfId="0" applyFont="1" applyFill="1">
      <alignment vertical="center"/>
    </xf>
    <xf numFmtId="0" fontId="22" fillId="0" borderId="0" xfId="0" applyFont="1" applyAlignment="1">
      <alignment horizontal="left" vertical="center"/>
    </xf>
    <xf numFmtId="0" fontId="22" fillId="0" borderId="0" xfId="0" applyFont="1">
      <alignment vertical="center"/>
    </xf>
    <xf numFmtId="0" fontId="22" fillId="0" borderId="12" xfId="0" applyFont="1" applyBorder="1" applyAlignment="1">
      <alignment horizontal="left" vertical="center"/>
    </xf>
    <xf numFmtId="0" fontId="22" fillId="0" borderId="12" xfId="0" applyFont="1" applyBorder="1">
      <alignment vertical="center"/>
    </xf>
    <xf numFmtId="0" fontId="23" fillId="5" borderId="0" xfId="0" applyFont="1" applyFill="1">
      <alignment vertical="center"/>
    </xf>
    <xf numFmtId="0" fontId="21" fillId="5" borderId="12" xfId="0" applyFont="1" applyFill="1" applyBorder="1" applyAlignment="1">
      <alignment horizontal="left" vertical="center"/>
    </xf>
    <xf numFmtId="0" fontId="21" fillId="5" borderId="0" xfId="0" applyFont="1" applyFill="1" applyAlignment="1">
      <alignment horizontal="left" vertical="center"/>
    </xf>
    <xf numFmtId="0" fontId="23" fillId="5" borderId="12" xfId="0" applyFont="1" applyFill="1" applyBorder="1" applyAlignment="1">
      <alignment horizontal="left" vertical="center"/>
    </xf>
    <xf numFmtId="0" fontId="23" fillId="5" borderId="0" xfId="0" applyFont="1" applyFill="1" applyAlignment="1">
      <alignment horizontal="left" vertical="center"/>
    </xf>
    <xf numFmtId="0" fontId="24" fillId="0" borderId="0" xfId="0" applyFont="1" applyAlignment="1">
      <alignment horizontal="left" vertical="center"/>
    </xf>
    <xf numFmtId="0" fontId="24" fillId="0" borderId="12" xfId="0" applyFont="1" applyBorder="1" applyAlignment="1">
      <alignment horizontal="left" vertical="center"/>
    </xf>
    <xf numFmtId="0" fontId="23" fillId="5" borderId="12" xfId="0" applyFont="1" applyFill="1" applyBorder="1">
      <alignment vertical="center"/>
    </xf>
    <xf numFmtId="49" fontId="22" fillId="0" borderId="0" xfId="0" applyNumberFormat="1" applyFont="1" applyAlignment="1">
      <alignment horizontal="left" vertical="center"/>
    </xf>
    <xf numFmtId="49" fontId="22" fillId="0" borderId="12" xfId="0" applyNumberFormat="1" applyFont="1" applyBorder="1" applyAlignment="1">
      <alignment horizontal="left" vertical="center"/>
    </xf>
    <xf numFmtId="0" fontId="22" fillId="0" borderId="0" xfId="0" applyFont="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2" fillId="0" borderId="0" xfId="0" applyFont="1" applyBorder="1" applyAlignment="1">
      <alignment horizontal="left" vertical="center"/>
    </xf>
    <xf numFmtId="0" fontId="21" fillId="5" borderId="0" xfId="0" applyFont="1" applyFill="1" applyBorder="1">
      <alignment vertical="center"/>
    </xf>
    <xf numFmtId="0" fontId="25" fillId="0" borderId="12" xfId="0" applyFont="1" applyBorder="1" applyAlignment="1">
      <alignment horizontal="left" vertical="center"/>
    </xf>
    <xf numFmtId="0" fontId="25" fillId="0" borderId="0" xfId="0" applyFont="1" applyBorder="1" applyAlignment="1">
      <alignment horizontal="left" vertical="center"/>
    </xf>
    <xf numFmtId="0" fontId="10" fillId="14" borderId="0" xfId="0" applyFont="1" applyFill="1" applyAlignment="1">
      <alignment horizontal="left" vertical="center"/>
    </xf>
    <xf numFmtId="0" fontId="10" fillId="0" borderId="0" xfId="0" applyFont="1" applyFill="1" applyAlignment="1">
      <alignment horizontal="left" vertical="center"/>
    </xf>
    <xf numFmtId="0" fontId="10" fillId="15" borderId="0" xfId="0" applyFont="1" applyFill="1" applyAlignment="1">
      <alignment horizontal="left" vertical="center"/>
    </xf>
    <xf numFmtId="0" fontId="10" fillId="16" borderId="0" xfId="0" applyFont="1" applyFill="1" applyAlignment="1">
      <alignment horizontal="left" vertical="center"/>
    </xf>
    <xf numFmtId="0" fontId="10" fillId="17" borderId="0" xfId="0" applyFont="1" applyFill="1" applyAlignment="1">
      <alignment horizontal="left" vertical="center"/>
    </xf>
    <xf numFmtId="0" fontId="26" fillId="5" borderId="0" xfId="0" applyFont="1" applyFill="1">
      <alignment vertical="center"/>
    </xf>
    <xf numFmtId="0" fontId="27" fillId="18" borderId="0" xfId="0" applyFont="1" applyFill="1" applyAlignment="1">
      <alignment horizontal="left" vertical="center"/>
    </xf>
    <xf numFmtId="0" fontId="0" fillId="0" borderId="0" xfId="0" applyFill="1" applyAlignment="1">
      <alignment vertical="center"/>
    </xf>
    <xf numFmtId="0" fontId="26" fillId="5" borderId="6" xfId="0" applyFont="1" applyFill="1" applyBorder="1" applyAlignment="1">
      <alignment horizontal="left" vertical="center"/>
    </xf>
    <xf numFmtId="0" fontId="26" fillId="5" borderId="7" xfId="0" applyFont="1" applyFill="1" applyBorder="1" applyAlignment="1">
      <alignment horizontal="left" vertical="center"/>
    </xf>
    <xf numFmtId="0" fontId="26" fillId="5" borderId="8" xfId="0" applyFont="1" applyFill="1" applyBorder="1" applyAlignment="1">
      <alignment horizontal="left" vertical="center"/>
    </xf>
    <xf numFmtId="0" fontId="22" fillId="0" borderId="0" xfId="0" applyFont="1" applyFill="1" applyAlignment="1">
      <alignment vertical="center"/>
    </xf>
    <xf numFmtId="0" fontId="22" fillId="0" borderId="12" xfId="0" applyFont="1" applyFill="1" applyBorder="1" applyAlignment="1">
      <alignment horizontal="left" vertical="center"/>
    </xf>
    <xf numFmtId="0" fontId="22" fillId="0" borderId="0" xfId="0" applyFont="1" applyFill="1" applyAlignment="1">
      <alignment horizontal="left" vertical="center"/>
    </xf>
    <xf numFmtId="0" fontId="22" fillId="0" borderId="13" xfId="0" applyFont="1" applyFill="1" applyBorder="1" applyAlignment="1">
      <alignment horizontal="left" vertical="center"/>
    </xf>
    <xf numFmtId="0" fontId="22" fillId="0" borderId="14" xfId="0" applyFont="1" applyFill="1" applyBorder="1" applyAlignment="1">
      <alignment horizontal="left" vertical="center"/>
    </xf>
    <xf numFmtId="0" fontId="22" fillId="0" borderId="15" xfId="0" applyFont="1" applyFill="1" applyBorder="1" applyAlignment="1">
      <alignment horizontal="left" vertical="center"/>
    </xf>
    <xf numFmtId="0" fontId="22" fillId="0" borderId="16" xfId="0" applyFont="1" applyFill="1" applyBorder="1" applyAlignment="1">
      <alignment horizontal="left" vertical="center"/>
    </xf>
    <xf numFmtId="0" fontId="13" fillId="0" borderId="0" xfId="0" applyFont="1" applyFill="1" applyAlignment="1">
      <alignment horizontal="left"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8"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28" fillId="0" borderId="12" xfId="0" applyFont="1" applyBorder="1" applyAlignment="1">
      <alignment horizontal="left" vertical="center"/>
    </xf>
    <xf numFmtId="0" fontId="24" fillId="0" borderId="12" xfId="0" applyFont="1" applyBorder="1">
      <alignment vertical="center"/>
    </xf>
    <xf numFmtId="0" fontId="24" fillId="0" borderId="0" xfId="0" applyFont="1">
      <alignment vertical="center"/>
    </xf>
    <xf numFmtId="0" fontId="29" fillId="5" borderId="12" xfId="0" applyFont="1" applyFill="1" applyBorder="1" applyAlignment="1">
      <alignment horizontal="left" vertical="center"/>
    </xf>
    <xf numFmtId="0" fontId="29" fillId="5" borderId="0" xfId="0" applyFont="1" applyFill="1" applyAlignment="1">
      <alignment horizontal="left" vertical="center"/>
    </xf>
    <xf numFmtId="0" fontId="30" fillId="0" borderId="0" xfId="10" applyFont="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2" fillId="0" borderId="7" xfId="0" applyFont="1" applyBorder="1" applyAlignment="1">
      <alignment horizontal="left" vertical="center"/>
    </xf>
    <xf numFmtId="0" fontId="25" fillId="0" borderId="7" xfId="0" applyFont="1" applyBorder="1" applyAlignment="1">
      <alignment horizontal="left" vertical="center"/>
    </xf>
    <xf numFmtId="0" fontId="22" fillId="0" borderId="7" xfId="0" applyFont="1" applyBorder="1">
      <alignment vertical="center"/>
    </xf>
    <xf numFmtId="0" fontId="28" fillId="0" borderId="14" xfId="0" applyFont="1" applyBorder="1" applyAlignment="1">
      <alignment horizontal="left" vertical="center"/>
    </xf>
    <xf numFmtId="0" fontId="24" fillId="0" borderId="15" xfId="0" applyFont="1" applyBorder="1" applyAlignment="1">
      <alignment horizontal="left" vertical="center"/>
    </xf>
    <xf numFmtId="0" fontId="22" fillId="0" borderId="15" xfId="0" applyFont="1" applyBorder="1" applyAlignment="1">
      <alignment horizontal="left" vertical="center"/>
    </xf>
    <xf numFmtId="0" fontId="25" fillId="0" borderId="15" xfId="0" applyFont="1" applyBorder="1" applyAlignment="1">
      <alignment horizontal="left" vertical="center"/>
    </xf>
    <xf numFmtId="0" fontId="22" fillId="0" borderId="0" xfId="0" applyFont="1" applyAlignment="1">
      <alignment vertical="center"/>
    </xf>
    <xf numFmtId="0" fontId="28" fillId="0" borderId="12" xfId="0" applyFont="1" applyBorder="1">
      <alignment vertical="center"/>
    </xf>
    <xf numFmtId="0" fontId="25" fillId="0" borderId="0" xfId="0" applyFont="1">
      <alignment vertical="center"/>
    </xf>
    <xf numFmtId="0" fontId="31" fillId="0" borderId="0" xfId="10" applyFont="1" applyAlignment="1">
      <alignment horizontal="left" vertical="center"/>
    </xf>
    <xf numFmtId="0" fontId="32" fillId="0" borderId="0" xfId="10" applyFont="1" applyAlignment="1">
      <alignment horizontal="left" vertical="center"/>
    </xf>
    <xf numFmtId="0" fontId="33" fillId="0" borderId="0" xfId="10" applyAlignment="1">
      <alignment horizontal="left" vertical="center"/>
    </xf>
    <xf numFmtId="0" fontId="33" fillId="0" borderId="0" xfId="10">
      <alignment vertical="center"/>
    </xf>
    <xf numFmtId="0" fontId="22" fillId="5" borderId="0" xfId="0" applyFont="1" applyFill="1">
      <alignment vertical="center"/>
    </xf>
    <xf numFmtId="0" fontId="22" fillId="5" borderId="12" xfId="0" applyFont="1" applyFill="1" applyBorder="1" applyAlignment="1">
      <alignment horizontal="left" vertical="center"/>
    </xf>
    <xf numFmtId="0" fontId="22" fillId="5" borderId="0" xfId="0" applyFont="1" applyFill="1" applyAlignment="1">
      <alignment horizontal="left" vertical="center"/>
    </xf>
    <xf numFmtId="0" fontId="34" fillId="0" borderId="0" xfId="0" applyFont="1" applyAlignment="1">
      <alignment horizontal="left" vertical="center"/>
    </xf>
    <xf numFmtId="0" fontId="22" fillId="0" borderId="6" xfId="0" applyFont="1" applyBorder="1" applyAlignment="1">
      <alignment horizontal="left" vertical="center"/>
    </xf>
    <xf numFmtId="0" fontId="22" fillId="0" borderId="14" xfId="0" applyFont="1" applyBorder="1" applyAlignment="1">
      <alignment horizontal="left" vertical="center"/>
    </xf>
    <xf numFmtId="0" fontId="22" fillId="0" borderId="6" xfId="0"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0" fillId="0" borderId="0" xfId="0" applyFill="1" applyAlignment="1">
      <alignment horizontal="left" vertical="center"/>
    </xf>
    <xf numFmtId="0" fontId="26" fillId="5" borderId="0" xfId="0" applyFont="1" applyFill="1" applyAlignment="1">
      <alignment horizontal="left" vertical="center"/>
    </xf>
    <xf numFmtId="0" fontId="22" fillId="0" borderId="8" xfId="0" applyFont="1" applyBorder="1" applyAlignment="1">
      <alignment horizontal="left" vertical="center"/>
    </xf>
    <xf numFmtId="0" fontId="22" fillId="0" borderId="13" xfId="0" applyFont="1" applyBorder="1" applyAlignment="1">
      <alignment horizontal="left" vertical="center"/>
    </xf>
    <xf numFmtId="0" fontId="22" fillId="0" borderId="16" xfId="0" applyFont="1" applyBorder="1" applyAlignment="1">
      <alignment horizontal="left" vertical="center"/>
    </xf>
    <xf numFmtId="0" fontId="22" fillId="0" borderId="15" xfId="0" applyFont="1" applyBorder="1">
      <alignment vertical="center"/>
    </xf>
    <xf numFmtId="0" fontId="35" fillId="19" borderId="0" xfId="0" applyFont="1" applyFill="1">
      <alignment vertical="center"/>
    </xf>
    <xf numFmtId="0" fontId="36" fillId="19" borderId="5" xfId="0" applyFont="1" applyFill="1" applyBorder="1">
      <alignment vertical="center"/>
    </xf>
    <xf numFmtId="0" fontId="37" fillId="19" borderId="5" xfId="1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altLang="en-US"/>
              <a:t>各等级所需经验趋势</a:t>
            </a:r>
            <a:endParaRPr lang="en-US" altLang="zh-CN"/>
          </a:p>
        </c:rich>
      </c:tx>
      <c:layout/>
      <c:overlay val="0"/>
      <c:spPr>
        <a:noFill/>
        <a:ln>
          <a:noFill/>
        </a:ln>
        <a:effectLst/>
      </c:spPr>
    </c:title>
    <c:autoTitleDeleted val="0"/>
    <c:plotArea>
      <c:layout/>
      <c:lineChart>
        <c:grouping val="standard"/>
        <c:varyColors val="0"/>
        <c:ser>
          <c:idx val="0"/>
          <c:order val="0"/>
          <c:spPr>
            <a:ln w="28575" cap="rnd">
              <a:solidFill>
                <a:schemeClr val="accent1"/>
              </a:solidFill>
              <a:round/>
            </a:ln>
            <a:effectLst/>
          </c:spPr>
          <c:marker>
            <c:symbol val="none"/>
          </c:marker>
          <c:dLbls>
            <c:delete val="1"/>
          </c:dLbls>
          <c:val>
            <c:numRef>
              <c:f>[1]Sheet1!$B$2:$B$201</c:f>
              <c:numCache>
                <c:formatCode>General</c:formatCode>
                <c:ptCount val="2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numCache>
            </c:numRef>
          </c:val>
          <c:smooth val="0"/>
        </c:ser>
        <c:ser>
          <c:idx val="1"/>
          <c:order val="1"/>
          <c:spPr>
            <a:ln w="28575" cap="rnd">
              <a:solidFill>
                <a:schemeClr val="accent2"/>
              </a:solidFill>
              <a:round/>
            </a:ln>
            <a:effectLst/>
          </c:spPr>
          <c:marker>
            <c:symbol val="none"/>
          </c:marker>
          <c:dLbls>
            <c:delete val="1"/>
          </c:dLbls>
          <c:val>
            <c:numRef>
              <c:f>[1]Sheet1!$C$2:$C$201</c:f>
              <c:numCache>
                <c:formatCode>General</c:formatCode>
                <c:ptCount val="200"/>
                <c:pt idx="0">
                  <c:v>120</c:v>
                </c:pt>
                <c:pt idx="1">
                  <c:v>360</c:v>
                </c:pt>
                <c:pt idx="2">
                  <c:v>720</c:v>
                </c:pt>
                <c:pt idx="3">
                  <c:v>1200</c:v>
                </c:pt>
                <c:pt idx="4">
                  <c:v>1800</c:v>
                </c:pt>
                <c:pt idx="5">
                  <c:v>3020</c:v>
                </c:pt>
                <c:pt idx="6">
                  <c:v>3360</c:v>
                </c:pt>
                <c:pt idx="7">
                  <c:v>4320</c:v>
                </c:pt>
                <c:pt idx="8">
                  <c:v>5400</c:v>
                </c:pt>
                <c:pt idx="9">
                  <c:v>7200</c:v>
                </c:pt>
                <c:pt idx="10">
                  <c:v>9240</c:v>
                </c:pt>
                <c:pt idx="11">
                  <c:v>11520</c:v>
                </c:pt>
                <c:pt idx="12">
                  <c:v>14040</c:v>
                </c:pt>
                <c:pt idx="13">
                  <c:v>16800</c:v>
                </c:pt>
                <c:pt idx="14">
                  <c:v>19800</c:v>
                </c:pt>
                <c:pt idx="15">
                  <c:v>23040</c:v>
                </c:pt>
                <c:pt idx="16">
                  <c:v>26520</c:v>
                </c:pt>
                <c:pt idx="17">
                  <c:v>30240</c:v>
                </c:pt>
                <c:pt idx="18">
                  <c:v>34200</c:v>
                </c:pt>
                <c:pt idx="19">
                  <c:v>39600</c:v>
                </c:pt>
                <c:pt idx="20">
                  <c:v>45360</c:v>
                </c:pt>
                <c:pt idx="21">
                  <c:v>51480</c:v>
                </c:pt>
                <c:pt idx="22">
                  <c:v>57960</c:v>
                </c:pt>
                <c:pt idx="23">
                  <c:v>64800</c:v>
                </c:pt>
                <c:pt idx="24">
                  <c:v>72000</c:v>
                </c:pt>
                <c:pt idx="25">
                  <c:v>79560</c:v>
                </c:pt>
                <c:pt idx="26">
                  <c:v>87480</c:v>
                </c:pt>
                <c:pt idx="27">
                  <c:v>95760</c:v>
                </c:pt>
                <c:pt idx="28">
                  <c:v>104400</c:v>
                </c:pt>
                <c:pt idx="29">
                  <c:v>115200</c:v>
                </c:pt>
                <c:pt idx="30">
                  <c:v>126480</c:v>
                </c:pt>
                <c:pt idx="31">
                  <c:v>138240</c:v>
                </c:pt>
                <c:pt idx="32">
                  <c:v>150480</c:v>
                </c:pt>
                <c:pt idx="33">
                  <c:v>163200</c:v>
                </c:pt>
                <c:pt idx="34">
                  <c:v>176400</c:v>
                </c:pt>
                <c:pt idx="35">
                  <c:v>190080</c:v>
                </c:pt>
                <c:pt idx="36">
                  <c:v>204240</c:v>
                </c:pt>
                <c:pt idx="37">
                  <c:v>218880</c:v>
                </c:pt>
                <c:pt idx="38">
                  <c:v>234000</c:v>
                </c:pt>
                <c:pt idx="39">
                  <c:v>302000</c:v>
                </c:pt>
                <c:pt idx="40">
                  <c:v>270600</c:v>
                </c:pt>
                <c:pt idx="41">
                  <c:v>289800</c:v>
                </c:pt>
                <c:pt idx="42">
                  <c:v>309600</c:v>
                </c:pt>
                <c:pt idx="43">
                  <c:v>330000</c:v>
                </c:pt>
                <c:pt idx="44">
                  <c:v>351000</c:v>
                </c:pt>
                <c:pt idx="45">
                  <c:v>372600</c:v>
                </c:pt>
                <c:pt idx="46">
                  <c:v>394800</c:v>
                </c:pt>
                <c:pt idx="47">
                  <c:v>417600</c:v>
                </c:pt>
                <c:pt idx="48">
                  <c:v>441000</c:v>
                </c:pt>
                <c:pt idx="49">
                  <c:v>468000</c:v>
                </c:pt>
                <c:pt idx="50">
                  <c:v>495720</c:v>
                </c:pt>
                <c:pt idx="51">
                  <c:v>524160</c:v>
                </c:pt>
                <c:pt idx="52">
                  <c:v>553320</c:v>
                </c:pt>
                <c:pt idx="53">
                  <c:v>583200</c:v>
                </c:pt>
                <c:pt idx="54">
                  <c:v>613800</c:v>
                </c:pt>
                <c:pt idx="55">
                  <c:v>645120</c:v>
                </c:pt>
                <c:pt idx="56">
                  <c:v>677160</c:v>
                </c:pt>
                <c:pt idx="57">
                  <c:v>709920</c:v>
                </c:pt>
                <c:pt idx="58">
                  <c:v>743400</c:v>
                </c:pt>
                <c:pt idx="59">
                  <c:v>781200</c:v>
                </c:pt>
                <c:pt idx="60">
                  <c:v>819840</c:v>
                </c:pt>
                <c:pt idx="61">
                  <c:v>859320</c:v>
                </c:pt>
                <c:pt idx="62">
                  <c:v>899640</c:v>
                </c:pt>
                <c:pt idx="63">
                  <c:v>940800</c:v>
                </c:pt>
                <c:pt idx="64">
                  <c:v>982800</c:v>
                </c:pt>
                <c:pt idx="65">
                  <c:v>1030640</c:v>
                </c:pt>
                <c:pt idx="66">
                  <c:v>1069320</c:v>
                </c:pt>
                <c:pt idx="67">
                  <c:v>1113840</c:v>
                </c:pt>
                <c:pt idx="68">
                  <c:v>1159200</c:v>
                </c:pt>
                <c:pt idx="69">
                  <c:v>1209600</c:v>
                </c:pt>
                <c:pt idx="70">
                  <c:v>1260960</c:v>
                </c:pt>
                <c:pt idx="71">
                  <c:v>1313280</c:v>
                </c:pt>
                <c:pt idx="72">
                  <c:v>1366560</c:v>
                </c:pt>
                <c:pt idx="73">
                  <c:v>1420800</c:v>
                </c:pt>
                <c:pt idx="74">
                  <c:v>1476000</c:v>
                </c:pt>
                <c:pt idx="75">
                  <c:v>1532160</c:v>
                </c:pt>
                <c:pt idx="76">
                  <c:v>1589280</c:v>
                </c:pt>
                <c:pt idx="77">
                  <c:v>1647360</c:v>
                </c:pt>
                <c:pt idx="78">
                  <c:v>1706400</c:v>
                </c:pt>
                <c:pt idx="79">
                  <c:v>1771200</c:v>
                </c:pt>
                <c:pt idx="80">
                  <c:v>1837080</c:v>
                </c:pt>
                <c:pt idx="81">
                  <c:v>1904040</c:v>
                </c:pt>
                <c:pt idx="82">
                  <c:v>1972080</c:v>
                </c:pt>
                <c:pt idx="83">
                  <c:v>2041200</c:v>
                </c:pt>
                <c:pt idx="84">
                  <c:v>2111400</c:v>
                </c:pt>
                <c:pt idx="85">
                  <c:v>2182680</c:v>
                </c:pt>
                <c:pt idx="86">
                  <c:v>2305040</c:v>
                </c:pt>
                <c:pt idx="87">
                  <c:v>2328480</c:v>
                </c:pt>
                <c:pt idx="88">
                  <c:v>2403000</c:v>
                </c:pt>
                <c:pt idx="89">
                  <c:v>2484000</c:v>
                </c:pt>
                <c:pt idx="90">
                  <c:v>3066200</c:v>
                </c:pt>
                <c:pt idx="91">
                  <c:v>2649600</c:v>
                </c:pt>
                <c:pt idx="92">
                  <c:v>2734200</c:v>
                </c:pt>
                <c:pt idx="93">
                  <c:v>2820000</c:v>
                </c:pt>
                <c:pt idx="94">
                  <c:v>2907000</c:v>
                </c:pt>
                <c:pt idx="95">
                  <c:v>2995200</c:v>
                </c:pt>
                <c:pt idx="96">
                  <c:v>3084600</c:v>
                </c:pt>
                <c:pt idx="97">
                  <c:v>3175200</c:v>
                </c:pt>
                <c:pt idx="98">
                  <c:v>3267000</c:v>
                </c:pt>
                <c:pt idx="99">
                  <c:v>3366000</c:v>
                </c:pt>
                <c:pt idx="100">
                  <c:v>3466320</c:v>
                </c:pt>
                <c:pt idx="101">
                  <c:v>3567960</c:v>
                </c:pt>
                <c:pt idx="102">
                  <c:v>3670920</c:v>
                </c:pt>
                <c:pt idx="103">
                  <c:v>3775200</c:v>
                </c:pt>
                <c:pt idx="104">
                  <c:v>3880800</c:v>
                </c:pt>
                <c:pt idx="105">
                  <c:v>3987720</c:v>
                </c:pt>
                <c:pt idx="106">
                  <c:v>4095960</c:v>
                </c:pt>
                <c:pt idx="107">
                  <c:v>4205520</c:v>
                </c:pt>
                <c:pt idx="108">
                  <c:v>4316400</c:v>
                </c:pt>
                <c:pt idx="109">
                  <c:v>4435200</c:v>
                </c:pt>
                <c:pt idx="110">
                  <c:v>4555440</c:v>
                </c:pt>
                <c:pt idx="111">
                  <c:v>4677120</c:v>
                </c:pt>
                <c:pt idx="112">
                  <c:v>4800240</c:v>
                </c:pt>
                <c:pt idx="113">
                  <c:v>4924800</c:v>
                </c:pt>
                <c:pt idx="114">
                  <c:v>5050800</c:v>
                </c:pt>
                <c:pt idx="115">
                  <c:v>5178240</c:v>
                </c:pt>
                <c:pt idx="116">
                  <c:v>5307120</c:v>
                </c:pt>
                <c:pt idx="117">
                  <c:v>5437440</c:v>
                </c:pt>
                <c:pt idx="118">
                  <c:v>5569200</c:v>
                </c:pt>
                <c:pt idx="119">
                  <c:v>5709600</c:v>
                </c:pt>
                <c:pt idx="120">
                  <c:v>5851560</c:v>
                </c:pt>
                <c:pt idx="121">
                  <c:v>5995080</c:v>
                </c:pt>
                <c:pt idx="122">
                  <c:v>6140160</c:v>
                </c:pt>
                <c:pt idx="123">
                  <c:v>6286800</c:v>
                </c:pt>
                <c:pt idx="124">
                  <c:v>6435000</c:v>
                </c:pt>
                <c:pt idx="125">
                  <c:v>6584760</c:v>
                </c:pt>
                <c:pt idx="126">
                  <c:v>6736080</c:v>
                </c:pt>
                <c:pt idx="127">
                  <c:v>6888960</c:v>
                </c:pt>
                <c:pt idx="128">
                  <c:v>7043400</c:v>
                </c:pt>
                <c:pt idx="129">
                  <c:v>7207200</c:v>
                </c:pt>
                <c:pt idx="130">
                  <c:v>7372680</c:v>
                </c:pt>
                <c:pt idx="131">
                  <c:v>7539840</c:v>
                </c:pt>
                <c:pt idx="132">
                  <c:v>7708680</c:v>
                </c:pt>
                <c:pt idx="133">
                  <c:v>7879200</c:v>
                </c:pt>
                <c:pt idx="134">
                  <c:v>8051400</c:v>
                </c:pt>
                <c:pt idx="135">
                  <c:v>8230280</c:v>
                </c:pt>
                <c:pt idx="136">
                  <c:v>8400840</c:v>
                </c:pt>
                <c:pt idx="137">
                  <c:v>8578080</c:v>
                </c:pt>
                <c:pt idx="138">
                  <c:v>8757000</c:v>
                </c:pt>
                <c:pt idx="139">
                  <c:v>8946000</c:v>
                </c:pt>
                <c:pt idx="140">
                  <c:v>9136800</c:v>
                </c:pt>
                <c:pt idx="141">
                  <c:v>9329400</c:v>
                </c:pt>
                <c:pt idx="142">
                  <c:v>9523800</c:v>
                </c:pt>
                <c:pt idx="143">
                  <c:v>9720000</c:v>
                </c:pt>
                <c:pt idx="144">
                  <c:v>9918000</c:v>
                </c:pt>
                <c:pt idx="145">
                  <c:v>10117800</c:v>
                </c:pt>
                <c:pt idx="146">
                  <c:v>10319400</c:v>
                </c:pt>
                <c:pt idx="147">
                  <c:v>10522800</c:v>
                </c:pt>
                <c:pt idx="148">
                  <c:v>10728000</c:v>
                </c:pt>
                <c:pt idx="149">
                  <c:v>10944000</c:v>
                </c:pt>
                <c:pt idx="150">
                  <c:v>11161920</c:v>
                </c:pt>
                <c:pt idx="151">
                  <c:v>11381760</c:v>
                </c:pt>
                <c:pt idx="152">
                  <c:v>11603520</c:v>
                </c:pt>
                <c:pt idx="153">
                  <c:v>11827200</c:v>
                </c:pt>
                <c:pt idx="154">
                  <c:v>12052800</c:v>
                </c:pt>
                <c:pt idx="155">
                  <c:v>12280320</c:v>
                </c:pt>
                <c:pt idx="156">
                  <c:v>13009760</c:v>
                </c:pt>
                <c:pt idx="157">
                  <c:v>12741120</c:v>
                </c:pt>
                <c:pt idx="158">
                  <c:v>12974400</c:v>
                </c:pt>
                <c:pt idx="159">
                  <c:v>13219200</c:v>
                </c:pt>
                <c:pt idx="160">
                  <c:v>13466040</c:v>
                </c:pt>
                <c:pt idx="161">
                  <c:v>13714920</c:v>
                </c:pt>
                <c:pt idx="162">
                  <c:v>13965840</c:v>
                </c:pt>
                <c:pt idx="163">
                  <c:v>14218800</c:v>
                </c:pt>
                <c:pt idx="164">
                  <c:v>14473800</c:v>
                </c:pt>
                <c:pt idx="165">
                  <c:v>14730840</c:v>
                </c:pt>
                <c:pt idx="166">
                  <c:v>14989920</c:v>
                </c:pt>
                <c:pt idx="167">
                  <c:v>15301040</c:v>
                </c:pt>
                <c:pt idx="168">
                  <c:v>15514200</c:v>
                </c:pt>
                <c:pt idx="169">
                  <c:v>15789600</c:v>
                </c:pt>
                <c:pt idx="170">
                  <c:v>16067160</c:v>
                </c:pt>
                <c:pt idx="171">
                  <c:v>16346880</c:v>
                </c:pt>
                <c:pt idx="172">
                  <c:v>16628760</c:v>
                </c:pt>
                <c:pt idx="173">
                  <c:v>16912800</c:v>
                </c:pt>
                <c:pt idx="174">
                  <c:v>17199000</c:v>
                </c:pt>
                <c:pt idx="175">
                  <c:v>17487360</c:v>
                </c:pt>
                <c:pt idx="176">
                  <c:v>17777880</c:v>
                </c:pt>
                <c:pt idx="177">
                  <c:v>18070560</c:v>
                </c:pt>
                <c:pt idx="178">
                  <c:v>18365400</c:v>
                </c:pt>
                <c:pt idx="179">
                  <c:v>18673200</c:v>
                </c:pt>
                <c:pt idx="180">
                  <c:v>18983280</c:v>
                </c:pt>
                <c:pt idx="181">
                  <c:v>19295640</c:v>
                </c:pt>
                <c:pt idx="182">
                  <c:v>19610280</c:v>
                </c:pt>
                <c:pt idx="183">
                  <c:v>19927200</c:v>
                </c:pt>
                <c:pt idx="184">
                  <c:v>20246400</c:v>
                </c:pt>
                <c:pt idx="185">
                  <c:v>20567880</c:v>
                </c:pt>
                <c:pt idx="186">
                  <c:v>20891640</c:v>
                </c:pt>
                <c:pt idx="187">
                  <c:v>21217680</c:v>
                </c:pt>
                <c:pt idx="188">
                  <c:v>21546000</c:v>
                </c:pt>
                <c:pt idx="189">
                  <c:v>21888000</c:v>
                </c:pt>
                <c:pt idx="190">
                  <c:v>22232400</c:v>
                </c:pt>
                <c:pt idx="191">
                  <c:v>23079200</c:v>
                </c:pt>
                <c:pt idx="192">
                  <c:v>22928400</c:v>
                </c:pt>
                <c:pt idx="193">
                  <c:v>23280000</c:v>
                </c:pt>
                <c:pt idx="194">
                  <c:v>23634000</c:v>
                </c:pt>
                <c:pt idx="195">
                  <c:v>23990400</c:v>
                </c:pt>
                <c:pt idx="196">
                  <c:v>24349200</c:v>
                </c:pt>
                <c:pt idx="197">
                  <c:v>24710400</c:v>
                </c:pt>
                <c:pt idx="198">
                  <c:v>30074000</c:v>
                </c:pt>
                <c:pt idx="199">
                  <c:v>30452000</c:v>
                </c:pt>
              </c:numCache>
            </c:numRef>
          </c:val>
          <c:smooth val="0"/>
        </c:ser>
        <c:dLbls>
          <c:showLegendKey val="0"/>
          <c:showVal val="0"/>
          <c:showCatName val="0"/>
          <c:showSerName val="0"/>
          <c:showPercent val="0"/>
          <c:showBubbleSize val="0"/>
        </c:dLbls>
        <c:marker val="0"/>
        <c:smooth val="0"/>
        <c:axId val="622933204"/>
        <c:axId val="961065745"/>
      </c:lineChart>
      <c:catAx>
        <c:axId val="6229332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961065745"/>
        <c:crosses val="autoZero"/>
        <c:auto val="1"/>
        <c:lblAlgn val="ctr"/>
        <c:lblOffset val="100"/>
        <c:noMultiLvlLbl val="0"/>
      </c:catAx>
      <c:valAx>
        <c:axId val="96106574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6229332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17</xdr:col>
      <xdr:colOff>31750</xdr:colOff>
      <xdr:row>1</xdr:row>
      <xdr:rowOff>83185</xdr:rowOff>
    </xdr:from>
    <xdr:to>
      <xdr:col>26</xdr:col>
      <xdr:colOff>106680</xdr:colOff>
      <xdr:row>27</xdr:row>
      <xdr:rowOff>130175</xdr:rowOff>
    </xdr:to>
    <xdr:graphicFrame>
      <xdr:nvGraphicFramePr>
        <xdr:cNvPr id="2" name="图表 1"/>
        <xdr:cNvGraphicFramePr/>
      </xdr:nvGraphicFramePr>
      <xdr:xfrm>
        <a:off x="13985875" y="245110"/>
        <a:ext cx="6247130" cy="40284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28575</xdr:colOff>
      <xdr:row>1</xdr:row>
      <xdr:rowOff>66675</xdr:rowOff>
    </xdr:from>
    <xdr:to>
      <xdr:col>18</xdr:col>
      <xdr:colOff>251460</xdr:colOff>
      <xdr:row>6</xdr:row>
      <xdr:rowOff>304800</xdr:rowOff>
    </xdr:to>
    <xdr:pic>
      <xdr:nvPicPr>
        <xdr:cNvPr id="3" name="图片 2"/>
        <xdr:cNvPicPr>
          <a:picLocks noChangeAspect="1"/>
        </xdr:cNvPicPr>
      </xdr:nvPicPr>
      <xdr:blipFill>
        <a:blip r:embed="rId1"/>
        <a:stretch>
          <a:fillRect/>
        </a:stretch>
      </xdr:blipFill>
      <xdr:spPr>
        <a:xfrm>
          <a:off x="11849100" y="238125"/>
          <a:ext cx="1594485" cy="1825625"/>
        </a:xfrm>
        <a:prstGeom prst="rect">
          <a:avLst/>
        </a:prstGeom>
        <a:noFill/>
        <a:ln w="9525">
          <a:noFill/>
        </a:ln>
      </xdr:spPr>
    </xdr:pic>
    <xdr:clientData/>
  </xdr:twoCellAnchor>
  <xdr:twoCellAnchor editAs="oneCell">
    <xdr:from>
      <xdr:col>18</xdr:col>
      <xdr:colOff>408940</xdr:colOff>
      <xdr:row>1</xdr:row>
      <xdr:rowOff>76200</xdr:rowOff>
    </xdr:from>
    <xdr:to>
      <xdr:col>20</xdr:col>
      <xdr:colOff>533400</xdr:colOff>
      <xdr:row>6</xdr:row>
      <xdr:rowOff>286385</xdr:rowOff>
    </xdr:to>
    <xdr:pic>
      <xdr:nvPicPr>
        <xdr:cNvPr id="4" name="图片 3"/>
        <xdr:cNvPicPr>
          <a:picLocks noChangeAspect="1"/>
        </xdr:cNvPicPr>
      </xdr:nvPicPr>
      <xdr:blipFill>
        <a:blip r:embed="rId2"/>
        <a:stretch>
          <a:fillRect/>
        </a:stretch>
      </xdr:blipFill>
      <xdr:spPr>
        <a:xfrm>
          <a:off x="13601065" y="247650"/>
          <a:ext cx="1496060" cy="1797685"/>
        </a:xfrm>
        <a:prstGeom prst="rect">
          <a:avLst/>
        </a:prstGeom>
        <a:noFill/>
        <a:ln w="9525">
          <a:noFill/>
        </a:ln>
      </xdr:spPr>
    </xdr:pic>
    <xdr:clientData/>
  </xdr:twoCellAnchor>
  <xdr:twoCellAnchor editAs="oneCell">
    <xdr:from>
      <xdr:col>16</xdr:col>
      <xdr:colOff>57150</xdr:colOff>
      <xdr:row>8</xdr:row>
      <xdr:rowOff>24130</xdr:rowOff>
    </xdr:from>
    <xdr:to>
      <xdr:col>17</xdr:col>
      <xdr:colOff>556895</xdr:colOff>
      <xdr:row>12</xdr:row>
      <xdr:rowOff>50800</xdr:rowOff>
    </xdr:to>
    <xdr:pic>
      <xdr:nvPicPr>
        <xdr:cNvPr id="5" name="图片 4"/>
        <xdr:cNvPicPr>
          <a:picLocks noChangeAspect="1"/>
        </xdr:cNvPicPr>
      </xdr:nvPicPr>
      <xdr:blipFill>
        <a:blip r:embed="rId3"/>
        <a:stretch>
          <a:fillRect/>
        </a:stretch>
      </xdr:blipFill>
      <xdr:spPr>
        <a:xfrm>
          <a:off x="11877675" y="2310130"/>
          <a:ext cx="1185545" cy="1296670"/>
        </a:xfrm>
        <a:prstGeom prst="rect">
          <a:avLst/>
        </a:prstGeom>
        <a:noFill/>
        <a:ln w="9525">
          <a:noFill/>
        </a:ln>
      </xdr:spPr>
    </xdr:pic>
    <xdr:clientData/>
  </xdr:twoCellAnchor>
  <xdr:twoCellAnchor editAs="oneCell">
    <xdr:from>
      <xdr:col>15</xdr:col>
      <xdr:colOff>666115</xdr:colOff>
      <xdr:row>13</xdr:row>
      <xdr:rowOff>50165</xdr:rowOff>
    </xdr:from>
    <xdr:to>
      <xdr:col>18</xdr:col>
      <xdr:colOff>387985</xdr:colOff>
      <xdr:row>19</xdr:row>
      <xdr:rowOff>239395</xdr:rowOff>
    </xdr:to>
    <xdr:pic>
      <xdr:nvPicPr>
        <xdr:cNvPr id="10" name="图片 9"/>
        <xdr:cNvPicPr>
          <a:picLocks noChangeAspect="1"/>
        </xdr:cNvPicPr>
      </xdr:nvPicPr>
      <xdr:blipFill>
        <a:blip r:embed="rId4"/>
        <a:stretch>
          <a:fillRect/>
        </a:stretch>
      </xdr:blipFill>
      <xdr:spPr>
        <a:xfrm>
          <a:off x="11800840" y="3923665"/>
          <a:ext cx="1779270" cy="2094230"/>
        </a:xfrm>
        <a:prstGeom prst="rect">
          <a:avLst/>
        </a:prstGeom>
        <a:noFill/>
        <a:ln w="9525">
          <a:noFill/>
        </a:ln>
      </xdr:spPr>
    </xdr:pic>
    <xdr:clientData/>
  </xdr:twoCellAnchor>
  <xdr:twoCellAnchor editAs="oneCell">
    <xdr:from>
      <xdr:col>18</xdr:col>
      <xdr:colOff>475615</xdr:colOff>
      <xdr:row>13</xdr:row>
      <xdr:rowOff>59690</xdr:rowOff>
    </xdr:from>
    <xdr:to>
      <xdr:col>21</xdr:col>
      <xdr:colOff>205740</xdr:colOff>
      <xdr:row>19</xdr:row>
      <xdr:rowOff>238760</xdr:rowOff>
    </xdr:to>
    <xdr:pic>
      <xdr:nvPicPr>
        <xdr:cNvPr id="11" name="图片 10"/>
        <xdr:cNvPicPr>
          <a:picLocks noChangeAspect="1"/>
        </xdr:cNvPicPr>
      </xdr:nvPicPr>
      <xdr:blipFill>
        <a:blip r:embed="rId5"/>
        <a:stretch>
          <a:fillRect/>
        </a:stretch>
      </xdr:blipFill>
      <xdr:spPr>
        <a:xfrm>
          <a:off x="13667740" y="3933190"/>
          <a:ext cx="1787525" cy="2084070"/>
        </a:xfrm>
        <a:prstGeom prst="rect">
          <a:avLst/>
        </a:prstGeom>
        <a:noFill/>
        <a:ln w="9525">
          <a:noFill/>
        </a:ln>
      </xdr:spPr>
    </xdr:pic>
    <xdr:clientData/>
  </xdr:twoCellAnchor>
  <xdr:twoCellAnchor editAs="oneCell">
    <xdr:from>
      <xdr:col>16</xdr:col>
      <xdr:colOff>27940</xdr:colOff>
      <xdr:row>21</xdr:row>
      <xdr:rowOff>31750</xdr:rowOff>
    </xdr:from>
    <xdr:to>
      <xdr:col>18</xdr:col>
      <xdr:colOff>650875</xdr:colOff>
      <xdr:row>28</xdr:row>
      <xdr:rowOff>31750</xdr:rowOff>
    </xdr:to>
    <xdr:pic>
      <xdr:nvPicPr>
        <xdr:cNvPr id="12" name="图片 11"/>
        <xdr:cNvPicPr>
          <a:picLocks noChangeAspect="1"/>
        </xdr:cNvPicPr>
      </xdr:nvPicPr>
      <xdr:blipFill>
        <a:blip r:embed="rId6"/>
        <a:stretch>
          <a:fillRect/>
        </a:stretch>
      </xdr:blipFill>
      <xdr:spPr>
        <a:xfrm>
          <a:off x="11848465" y="6445250"/>
          <a:ext cx="1994535" cy="2222500"/>
        </a:xfrm>
        <a:prstGeom prst="rect">
          <a:avLst/>
        </a:prstGeom>
        <a:noFill/>
        <a:ln w="9525">
          <a:noFill/>
        </a:ln>
      </xdr:spPr>
    </xdr:pic>
    <xdr:clientData/>
  </xdr:twoCellAnchor>
  <xdr:twoCellAnchor editAs="oneCell">
    <xdr:from>
      <xdr:col>16</xdr:col>
      <xdr:colOff>19050</xdr:colOff>
      <xdr:row>37</xdr:row>
      <xdr:rowOff>3175</xdr:rowOff>
    </xdr:from>
    <xdr:to>
      <xdr:col>18</xdr:col>
      <xdr:colOff>340995</xdr:colOff>
      <xdr:row>43</xdr:row>
      <xdr:rowOff>69850</xdr:rowOff>
    </xdr:to>
    <xdr:pic>
      <xdr:nvPicPr>
        <xdr:cNvPr id="2" name="图片 1"/>
        <xdr:cNvPicPr>
          <a:picLocks noChangeAspect="1"/>
        </xdr:cNvPicPr>
      </xdr:nvPicPr>
      <xdr:blipFill>
        <a:blip r:embed="rId7"/>
        <a:stretch>
          <a:fillRect/>
        </a:stretch>
      </xdr:blipFill>
      <xdr:spPr>
        <a:xfrm>
          <a:off x="11839575" y="11280775"/>
          <a:ext cx="1693545" cy="1971675"/>
        </a:xfrm>
        <a:prstGeom prst="rect">
          <a:avLst/>
        </a:prstGeom>
        <a:noFill/>
        <a:ln w="9525">
          <a:noFill/>
        </a:ln>
      </xdr:spPr>
    </xdr:pic>
    <xdr:clientData/>
  </xdr:twoCellAnchor>
  <xdr:twoCellAnchor editAs="oneCell">
    <xdr:from>
      <xdr:col>16</xdr:col>
      <xdr:colOff>28575</xdr:colOff>
      <xdr:row>44</xdr:row>
      <xdr:rowOff>87630</xdr:rowOff>
    </xdr:from>
    <xdr:to>
      <xdr:col>18</xdr:col>
      <xdr:colOff>304165</xdr:colOff>
      <xdr:row>50</xdr:row>
      <xdr:rowOff>86360</xdr:rowOff>
    </xdr:to>
    <xdr:pic>
      <xdr:nvPicPr>
        <xdr:cNvPr id="6" name="图片 5"/>
        <xdr:cNvPicPr>
          <a:picLocks noChangeAspect="1"/>
        </xdr:cNvPicPr>
      </xdr:nvPicPr>
      <xdr:blipFill>
        <a:blip r:embed="rId8"/>
        <a:stretch>
          <a:fillRect/>
        </a:stretch>
      </xdr:blipFill>
      <xdr:spPr>
        <a:xfrm>
          <a:off x="11849100" y="13479780"/>
          <a:ext cx="1647190" cy="190373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mbcaca\AppData\Roaming\kingsoft\office6\backup\&#2345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ow r="2">
          <cell r="B2">
            <v>1</v>
          </cell>
          <cell r="C2">
            <v>120</v>
          </cell>
        </row>
        <row r="3">
          <cell r="B3">
            <v>2</v>
          </cell>
          <cell r="C3">
            <v>360</v>
          </cell>
        </row>
        <row r="4">
          <cell r="B4">
            <v>3</v>
          </cell>
          <cell r="C4">
            <v>720</v>
          </cell>
        </row>
        <row r="5">
          <cell r="B5">
            <v>4</v>
          </cell>
          <cell r="C5">
            <v>1200</v>
          </cell>
        </row>
        <row r="6">
          <cell r="B6">
            <v>5</v>
          </cell>
          <cell r="C6">
            <v>1800</v>
          </cell>
        </row>
        <row r="7">
          <cell r="B7">
            <v>6</v>
          </cell>
          <cell r="C7">
            <v>3020</v>
          </cell>
        </row>
        <row r="8">
          <cell r="B8">
            <v>7</v>
          </cell>
          <cell r="C8">
            <v>3360</v>
          </cell>
        </row>
        <row r="9">
          <cell r="B9">
            <v>8</v>
          </cell>
          <cell r="C9">
            <v>4320</v>
          </cell>
        </row>
        <row r="10">
          <cell r="B10">
            <v>9</v>
          </cell>
          <cell r="C10">
            <v>5400</v>
          </cell>
        </row>
        <row r="11">
          <cell r="B11">
            <v>10</v>
          </cell>
          <cell r="C11">
            <v>7200</v>
          </cell>
        </row>
        <row r="12">
          <cell r="B12">
            <v>11</v>
          </cell>
          <cell r="C12">
            <v>9240</v>
          </cell>
        </row>
        <row r="13">
          <cell r="B13">
            <v>12</v>
          </cell>
          <cell r="C13">
            <v>11520</v>
          </cell>
        </row>
        <row r="14">
          <cell r="B14">
            <v>13</v>
          </cell>
          <cell r="C14">
            <v>14040</v>
          </cell>
        </row>
        <row r="15">
          <cell r="B15">
            <v>14</v>
          </cell>
          <cell r="C15">
            <v>16800</v>
          </cell>
        </row>
        <row r="16">
          <cell r="B16">
            <v>15</v>
          </cell>
          <cell r="C16">
            <v>19800</v>
          </cell>
        </row>
        <row r="17">
          <cell r="B17">
            <v>16</v>
          </cell>
          <cell r="C17">
            <v>23040</v>
          </cell>
        </row>
        <row r="18">
          <cell r="B18">
            <v>17</v>
          </cell>
          <cell r="C18">
            <v>26520</v>
          </cell>
        </row>
        <row r="19">
          <cell r="B19">
            <v>18</v>
          </cell>
          <cell r="C19">
            <v>30240</v>
          </cell>
        </row>
        <row r="20">
          <cell r="B20">
            <v>19</v>
          </cell>
          <cell r="C20">
            <v>34200</v>
          </cell>
        </row>
        <row r="21">
          <cell r="B21">
            <v>20</v>
          </cell>
          <cell r="C21">
            <v>39600</v>
          </cell>
        </row>
        <row r="22">
          <cell r="B22">
            <v>21</v>
          </cell>
          <cell r="C22">
            <v>45360</v>
          </cell>
        </row>
        <row r="23">
          <cell r="B23">
            <v>22</v>
          </cell>
          <cell r="C23">
            <v>51480</v>
          </cell>
        </row>
        <row r="24">
          <cell r="B24">
            <v>23</v>
          </cell>
          <cell r="C24">
            <v>57960</v>
          </cell>
        </row>
        <row r="25">
          <cell r="B25">
            <v>24</v>
          </cell>
          <cell r="C25">
            <v>64800</v>
          </cell>
        </row>
        <row r="26">
          <cell r="B26">
            <v>25</v>
          </cell>
          <cell r="C26">
            <v>72000</v>
          </cell>
        </row>
        <row r="27">
          <cell r="B27">
            <v>26</v>
          </cell>
          <cell r="C27">
            <v>79560</v>
          </cell>
        </row>
        <row r="28">
          <cell r="B28">
            <v>27</v>
          </cell>
          <cell r="C28">
            <v>87480</v>
          </cell>
        </row>
        <row r="29">
          <cell r="B29">
            <v>28</v>
          </cell>
          <cell r="C29">
            <v>95760</v>
          </cell>
        </row>
        <row r="30">
          <cell r="B30">
            <v>29</v>
          </cell>
          <cell r="C30">
            <v>104400</v>
          </cell>
        </row>
        <row r="31">
          <cell r="B31">
            <v>30</v>
          </cell>
          <cell r="C31">
            <v>115200</v>
          </cell>
        </row>
        <row r="32">
          <cell r="B32">
            <v>31</v>
          </cell>
          <cell r="C32">
            <v>126480</v>
          </cell>
        </row>
        <row r="33">
          <cell r="B33">
            <v>32</v>
          </cell>
          <cell r="C33">
            <v>138240</v>
          </cell>
        </row>
        <row r="34">
          <cell r="B34">
            <v>33</v>
          </cell>
          <cell r="C34">
            <v>150480</v>
          </cell>
        </row>
        <row r="35">
          <cell r="B35">
            <v>34</v>
          </cell>
          <cell r="C35">
            <v>163200</v>
          </cell>
        </row>
        <row r="36">
          <cell r="B36">
            <v>35</v>
          </cell>
          <cell r="C36">
            <v>176400</v>
          </cell>
        </row>
        <row r="37">
          <cell r="B37">
            <v>36</v>
          </cell>
          <cell r="C37">
            <v>190080</v>
          </cell>
        </row>
        <row r="38">
          <cell r="B38">
            <v>37</v>
          </cell>
          <cell r="C38">
            <v>204240</v>
          </cell>
        </row>
        <row r="39">
          <cell r="B39">
            <v>38</v>
          </cell>
          <cell r="C39">
            <v>218880</v>
          </cell>
        </row>
        <row r="40">
          <cell r="B40">
            <v>39</v>
          </cell>
          <cell r="C40">
            <v>234000</v>
          </cell>
        </row>
        <row r="41">
          <cell r="B41">
            <v>40</v>
          </cell>
          <cell r="C41">
            <v>302000</v>
          </cell>
        </row>
        <row r="42">
          <cell r="B42">
            <v>41</v>
          </cell>
          <cell r="C42">
            <v>270600</v>
          </cell>
        </row>
        <row r="43">
          <cell r="B43">
            <v>42</v>
          </cell>
          <cell r="C43">
            <v>289800</v>
          </cell>
        </row>
        <row r="44">
          <cell r="B44">
            <v>43</v>
          </cell>
          <cell r="C44">
            <v>309600</v>
          </cell>
        </row>
        <row r="45">
          <cell r="B45">
            <v>44</v>
          </cell>
          <cell r="C45">
            <v>330000</v>
          </cell>
        </row>
        <row r="46">
          <cell r="B46">
            <v>45</v>
          </cell>
          <cell r="C46">
            <v>351000</v>
          </cell>
        </row>
        <row r="47">
          <cell r="B47">
            <v>46</v>
          </cell>
          <cell r="C47">
            <v>372600</v>
          </cell>
        </row>
        <row r="48">
          <cell r="B48">
            <v>47</v>
          </cell>
          <cell r="C48">
            <v>394800</v>
          </cell>
        </row>
        <row r="49">
          <cell r="B49">
            <v>48</v>
          </cell>
          <cell r="C49">
            <v>417600</v>
          </cell>
        </row>
        <row r="50">
          <cell r="B50">
            <v>49</v>
          </cell>
          <cell r="C50">
            <v>441000</v>
          </cell>
        </row>
        <row r="51">
          <cell r="B51">
            <v>50</v>
          </cell>
          <cell r="C51">
            <v>468000</v>
          </cell>
        </row>
        <row r="52">
          <cell r="B52">
            <v>51</v>
          </cell>
          <cell r="C52">
            <v>495720</v>
          </cell>
        </row>
        <row r="53">
          <cell r="B53">
            <v>52</v>
          </cell>
          <cell r="C53">
            <v>524160</v>
          </cell>
        </row>
        <row r="54">
          <cell r="B54">
            <v>53</v>
          </cell>
          <cell r="C54">
            <v>553320</v>
          </cell>
        </row>
        <row r="55">
          <cell r="B55">
            <v>54</v>
          </cell>
          <cell r="C55">
            <v>583200</v>
          </cell>
        </row>
        <row r="56">
          <cell r="B56">
            <v>55</v>
          </cell>
          <cell r="C56">
            <v>613800</v>
          </cell>
        </row>
        <row r="57">
          <cell r="B57">
            <v>56</v>
          </cell>
          <cell r="C57">
            <v>645120</v>
          </cell>
        </row>
        <row r="58">
          <cell r="B58">
            <v>57</v>
          </cell>
          <cell r="C58">
            <v>677160</v>
          </cell>
        </row>
        <row r="59">
          <cell r="B59">
            <v>58</v>
          </cell>
          <cell r="C59">
            <v>709920</v>
          </cell>
        </row>
        <row r="60">
          <cell r="B60">
            <v>59</v>
          </cell>
          <cell r="C60">
            <v>743400</v>
          </cell>
        </row>
        <row r="61">
          <cell r="B61">
            <v>60</v>
          </cell>
          <cell r="C61">
            <v>781200</v>
          </cell>
        </row>
        <row r="62">
          <cell r="B62">
            <v>61</v>
          </cell>
          <cell r="C62">
            <v>819840</v>
          </cell>
        </row>
        <row r="63">
          <cell r="B63">
            <v>62</v>
          </cell>
          <cell r="C63">
            <v>859320</v>
          </cell>
        </row>
        <row r="64">
          <cell r="B64">
            <v>63</v>
          </cell>
          <cell r="C64">
            <v>899640</v>
          </cell>
        </row>
        <row r="65">
          <cell r="B65">
            <v>64</v>
          </cell>
          <cell r="C65">
            <v>940800</v>
          </cell>
        </row>
        <row r="66">
          <cell r="B66">
            <v>65</v>
          </cell>
          <cell r="C66">
            <v>982800</v>
          </cell>
        </row>
        <row r="67">
          <cell r="B67">
            <v>66</v>
          </cell>
          <cell r="C67">
            <v>1030640</v>
          </cell>
        </row>
        <row r="68">
          <cell r="B68">
            <v>67</v>
          </cell>
          <cell r="C68">
            <v>1069320</v>
          </cell>
        </row>
        <row r="69">
          <cell r="B69">
            <v>68</v>
          </cell>
          <cell r="C69">
            <v>1113840</v>
          </cell>
        </row>
        <row r="70">
          <cell r="B70">
            <v>69</v>
          </cell>
          <cell r="C70">
            <v>1159200</v>
          </cell>
        </row>
        <row r="71">
          <cell r="B71">
            <v>70</v>
          </cell>
          <cell r="C71">
            <v>1209600</v>
          </cell>
        </row>
        <row r="72">
          <cell r="B72">
            <v>71</v>
          </cell>
          <cell r="C72">
            <v>1260960</v>
          </cell>
        </row>
        <row r="73">
          <cell r="B73">
            <v>72</v>
          </cell>
          <cell r="C73">
            <v>1313280</v>
          </cell>
        </row>
        <row r="74">
          <cell r="B74">
            <v>73</v>
          </cell>
          <cell r="C74">
            <v>1366560</v>
          </cell>
        </row>
        <row r="75">
          <cell r="B75">
            <v>74</v>
          </cell>
          <cell r="C75">
            <v>1420800</v>
          </cell>
        </row>
        <row r="76">
          <cell r="B76">
            <v>75</v>
          </cell>
          <cell r="C76">
            <v>1476000</v>
          </cell>
        </row>
        <row r="77">
          <cell r="B77">
            <v>76</v>
          </cell>
          <cell r="C77">
            <v>1532160</v>
          </cell>
        </row>
        <row r="78">
          <cell r="B78">
            <v>77</v>
          </cell>
          <cell r="C78">
            <v>1589280</v>
          </cell>
        </row>
        <row r="79">
          <cell r="B79">
            <v>78</v>
          </cell>
          <cell r="C79">
            <v>1647360</v>
          </cell>
        </row>
        <row r="80">
          <cell r="B80">
            <v>79</v>
          </cell>
          <cell r="C80">
            <v>1706400</v>
          </cell>
        </row>
        <row r="81">
          <cell r="B81">
            <v>80</v>
          </cell>
          <cell r="C81">
            <v>1771200</v>
          </cell>
        </row>
        <row r="82">
          <cell r="B82">
            <v>81</v>
          </cell>
          <cell r="C82">
            <v>1837080</v>
          </cell>
        </row>
        <row r="83">
          <cell r="B83">
            <v>82</v>
          </cell>
          <cell r="C83">
            <v>1904040</v>
          </cell>
        </row>
        <row r="84">
          <cell r="B84">
            <v>83</v>
          </cell>
          <cell r="C84">
            <v>1972080</v>
          </cell>
        </row>
        <row r="85">
          <cell r="B85">
            <v>84</v>
          </cell>
          <cell r="C85">
            <v>2041200</v>
          </cell>
        </row>
        <row r="86">
          <cell r="B86">
            <v>85</v>
          </cell>
          <cell r="C86">
            <v>2111400</v>
          </cell>
        </row>
        <row r="87">
          <cell r="B87">
            <v>86</v>
          </cell>
          <cell r="C87">
            <v>2182680</v>
          </cell>
        </row>
        <row r="88">
          <cell r="B88">
            <v>87</v>
          </cell>
          <cell r="C88">
            <v>2305040</v>
          </cell>
        </row>
        <row r="89">
          <cell r="B89">
            <v>88</v>
          </cell>
          <cell r="C89">
            <v>2328480</v>
          </cell>
        </row>
        <row r="90">
          <cell r="B90">
            <v>89</v>
          </cell>
          <cell r="C90">
            <v>2403000</v>
          </cell>
        </row>
        <row r="91">
          <cell r="B91">
            <v>90</v>
          </cell>
          <cell r="C91">
            <v>2484000</v>
          </cell>
        </row>
        <row r="92">
          <cell r="B92">
            <v>91</v>
          </cell>
          <cell r="C92">
            <v>3066200</v>
          </cell>
        </row>
        <row r="93">
          <cell r="B93">
            <v>92</v>
          </cell>
          <cell r="C93">
            <v>2649600</v>
          </cell>
        </row>
        <row r="94">
          <cell r="B94">
            <v>93</v>
          </cell>
          <cell r="C94">
            <v>2734200</v>
          </cell>
        </row>
        <row r="95">
          <cell r="B95">
            <v>94</v>
          </cell>
          <cell r="C95">
            <v>2820000</v>
          </cell>
        </row>
        <row r="96">
          <cell r="B96">
            <v>95</v>
          </cell>
          <cell r="C96">
            <v>2907000</v>
          </cell>
        </row>
        <row r="97">
          <cell r="B97">
            <v>96</v>
          </cell>
          <cell r="C97">
            <v>2995200</v>
          </cell>
        </row>
        <row r="98">
          <cell r="B98">
            <v>97</v>
          </cell>
          <cell r="C98">
            <v>3084600</v>
          </cell>
        </row>
        <row r="99">
          <cell r="B99">
            <v>98</v>
          </cell>
          <cell r="C99">
            <v>3175200</v>
          </cell>
        </row>
        <row r="100">
          <cell r="B100">
            <v>99</v>
          </cell>
          <cell r="C100">
            <v>3267000</v>
          </cell>
        </row>
        <row r="101">
          <cell r="B101">
            <v>100</v>
          </cell>
          <cell r="C101">
            <v>3366000</v>
          </cell>
        </row>
        <row r="102">
          <cell r="B102">
            <v>101</v>
          </cell>
          <cell r="C102">
            <v>3466320</v>
          </cell>
        </row>
        <row r="103">
          <cell r="B103">
            <v>102</v>
          </cell>
          <cell r="C103">
            <v>3567960</v>
          </cell>
        </row>
        <row r="104">
          <cell r="B104">
            <v>103</v>
          </cell>
          <cell r="C104">
            <v>3670920</v>
          </cell>
        </row>
        <row r="105">
          <cell r="B105">
            <v>104</v>
          </cell>
          <cell r="C105">
            <v>3775200</v>
          </cell>
        </row>
        <row r="106">
          <cell r="B106">
            <v>105</v>
          </cell>
          <cell r="C106">
            <v>3880800</v>
          </cell>
        </row>
        <row r="107">
          <cell r="B107">
            <v>106</v>
          </cell>
          <cell r="C107">
            <v>3987720</v>
          </cell>
        </row>
        <row r="108">
          <cell r="B108">
            <v>107</v>
          </cell>
          <cell r="C108">
            <v>4095960</v>
          </cell>
        </row>
        <row r="109">
          <cell r="B109">
            <v>108</v>
          </cell>
          <cell r="C109">
            <v>4205520</v>
          </cell>
        </row>
        <row r="110">
          <cell r="B110">
            <v>109</v>
          </cell>
          <cell r="C110">
            <v>4316400</v>
          </cell>
        </row>
        <row r="111">
          <cell r="B111">
            <v>110</v>
          </cell>
          <cell r="C111">
            <v>4435200</v>
          </cell>
        </row>
        <row r="112">
          <cell r="B112">
            <v>111</v>
          </cell>
          <cell r="C112">
            <v>4555440</v>
          </cell>
        </row>
        <row r="113">
          <cell r="B113">
            <v>112</v>
          </cell>
          <cell r="C113">
            <v>4677120</v>
          </cell>
        </row>
        <row r="114">
          <cell r="B114">
            <v>113</v>
          </cell>
          <cell r="C114">
            <v>4800240</v>
          </cell>
        </row>
        <row r="115">
          <cell r="B115">
            <v>114</v>
          </cell>
          <cell r="C115">
            <v>4924800</v>
          </cell>
        </row>
        <row r="116">
          <cell r="B116">
            <v>115</v>
          </cell>
          <cell r="C116">
            <v>5050800</v>
          </cell>
        </row>
        <row r="117">
          <cell r="B117">
            <v>116</v>
          </cell>
          <cell r="C117">
            <v>5178240</v>
          </cell>
        </row>
        <row r="118">
          <cell r="B118">
            <v>117</v>
          </cell>
          <cell r="C118">
            <v>5307120</v>
          </cell>
        </row>
        <row r="119">
          <cell r="B119">
            <v>118</v>
          </cell>
          <cell r="C119">
            <v>5437440</v>
          </cell>
        </row>
        <row r="120">
          <cell r="B120">
            <v>119</v>
          </cell>
          <cell r="C120">
            <v>5569200</v>
          </cell>
        </row>
        <row r="121">
          <cell r="B121">
            <v>120</v>
          </cell>
          <cell r="C121">
            <v>5709600</v>
          </cell>
        </row>
        <row r="122">
          <cell r="B122">
            <v>121</v>
          </cell>
          <cell r="C122">
            <v>5851560</v>
          </cell>
        </row>
        <row r="123">
          <cell r="B123">
            <v>122</v>
          </cell>
          <cell r="C123">
            <v>5995080</v>
          </cell>
        </row>
        <row r="124">
          <cell r="B124">
            <v>123</v>
          </cell>
          <cell r="C124">
            <v>6140160</v>
          </cell>
        </row>
        <row r="125">
          <cell r="B125">
            <v>124</v>
          </cell>
          <cell r="C125">
            <v>6286800</v>
          </cell>
        </row>
        <row r="126">
          <cell r="B126">
            <v>125</v>
          </cell>
          <cell r="C126">
            <v>6435000</v>
          </cell>
        </row>
        <row r="127">
          <cell r="B127">
            <v>126</v>
          </cell>
          <cell r="C127">
            <v>6584760</v>
          </cell>
        </row>
        <row r="128">
          <cell r="B128">
            <v>127</v>
          </cell>
          <cell r="C128">
            <v>6736080</v>
          </cell>
        </row>
        <row r="129">
          <cell r="B129">
            <v>128</v>
          </cell>
          <cell r="C129">
            <v>6888960</v>
          </cell>
        </row>
        <row r="130">
          <cell r="B130">
            <v>129</v>
          </cell>
          <cell r="C130">
            <v>7043400</v>
          </cell>
        </row>
        <row r="131">
          <cell r="B131">
            <v>130</v>
          </cell>
          <cell r="C131">
            <v>7207200</v>
          </cell>
        </row>
        <row r="132">
          <cell r="B132">
            <v>131</v>
          </cell>
          <cell r="C132">
            <v>7372680</v>
          </cell>
        </row>
        <row r="133">
          <cell r="B133">
            <v>132</v>
          </cell>
          <cell r="C133">
            <v>7539840</v>
          </cell>
        </row>
        <row r="134">
          <cell r="B134">
            <v>133</v>
          </cell>
          <cell r="C134">
            <v>7708680</v>
          </cell>
        </row>
        <row r="135">
          <cell r="B135">
            <v>134</v>
          </cell>
          <cell r="C135">
            <v>7879200</v>
          </cell>
        </row>
        <row r="136">
          <cell r="B136">
            <v>135</v>
          </cell>
          <cell r="C136">
            <v>8051400</v>
          </cell>
        </row>
        <row r="137">
          <cell r="B137">
            <v>136</v>
          </cell>
          <cell r="C137">
            <v>8230280</v>
          </cell>
        </row>
        <row r="138">
          <cell r="B138">
            <v>137</v>
          </cell>
          <cell r="C138">
            <v>8400840</v>
          </cell>
        </row>
        <row r="139">
          <cell r="B139">
            <v>138</v>
          </cell>
          <cell r="C139">
            <v>8578080</v>
          </cell>
        </row>
        <row r="140">
          <cell r="B140">
            <v>139</v>
          </cell>
          <cell r="C140">
            <v>8757000</v>
          </cell>
        </row>
        <row r="141">
          <cell r="B141">
            <v>140</v>
          </cell>
          <cell r="C141">
            <v>8946000</v>
          </cell>
        </row>
        <row r="142">
          <cell r="B142">
            <v>141</v>
          </cell>
          <cell r="C142">
            <v>9136800</v>
          </cell>
        </row>
        <row r="143">
          <cell r="B143">
            <v>142</v>
          </cell>
          <cell r="C143">
            <v>9329400</v>
          </cell>
        </row>
        <row r="144">
          <cell r="B144">
            <v>143</v>
          </cell>
          <cell r="C144">
            <v>9523800</v>
          </cell>
        </row>
        <row r="145">
          <cell r="B145">
            <v>144</v>
          </cell>
          <cell r="C145">
            <v>9720000</v>
          </cell>
        </row>
        <row r="146">
          <cell r="B146">
            <v>145</v>
          </cell>
          <cell r="C146">
            <v>9918000</v>
          </cell>
        </row>
        <row r="147">
          <cell r="B147">
            <v>146</v>
          </cell>
          <cell r="C147">
            <v>10117800</v>
          </cell>
        </row>
        <row r="148">
          <cell r="B148">
            <v>147</v>
          </cell>
          <cell r="C148">
            <v>10319400</v>
          </cell>
        </row>
        <row r="149">
          <cell r="B149">
            <v>148</v>
          </cell>
          <cell r="C149">
            <v>10522800</v>
          </cell>
        </row>
        <row r="150">
          <cell r="B150">
            <v>149</v>
          </cell>
          <cell r="C150">
            <v>10728000</v>
          </cell>
        </row>
        <row r="151">
          <cell r="B151">
            <v>150</v>
          </cell>
          <cell r="C151">
            <v>10944000</v>
          </cell>
        </row>
        <row r="152">
          <cell r="B152">
            <v>151</v>
          </cell>
          <cell r="C152">
            <v>11161920</v>
          </cell>
        </row>
        <row r="153">
          <cell r="B153">
            <v>152</v>
          </cell>
          <cell r="C153">
            <v>11381760</v>
          </cell>
        </row>
        <row r="154">
          <cell r="B154">
            <v>153</v>
          </cell>
          <cell r="C154">
            <v>11603520</v>
          </cell>
        </row>
        <row r="155">
          <cell r="B155">
            <v>154</v>
          </cell>
          <cell r="C155">
            <v>11827200</v>
          </cell>
        </row>
        <row r="156">
          <cell r="B156">
            <v>155</v>
          </cell>
          <cell r="C156">
            <v>12052800</v>
          </cell>
        </row>
        <row r="157">
          <cell r="B157">
            <v>156</v>
          </cell>
          <cell r="C157">
            <v>12280320</v>
          </cell>
        </row>
        <row r="158">
          <cell r="B158">
            <v>157</v>
          </cell>
          <cell r="C158">
            <v>13009760</v>
          </cell>
        </row>
        <row r="159">
          <cell r="B159">
            <v>158</v>
          </cell>
          <cell r="C159">
            <v>12741120</v>
          </cell>
        </row>
        <row r="160">
          <cell r="B160">
            <v>159</v>
          </cell>
          <cell r="C160">
            <v>12974400</v>
          </cell>
        </row>
        <row r="161">
          <cell r="B161">
            <v>160</v>
          </cell>
          <cell r="C161">
            <v>13219200</v>
          </cell>
        </row>
        <row r="162">
          <cell r="B162">
            <v>161</v>
          </cell>
          <cell r="C162">
            <v>13466040</v>
          </cell>
        </row>
        <row r="163">
          <cell r="B163">
            <v>162</v>
          </cell>
          <cell r="C163">
            <v>13714920</v>
          </cell>
        </row>
        <row r="164">
          <cell r="B164">
            <v>163</v>
          </cell>
          <cell r="C164">
            <v>13965840</v>
          </cell>
        </row>
        <row r="165">
          <cell r="B165">
            <v>164</v>
          </cell>
          <cell r="C165">
            <v>14218800</v>
          </cell>
        </row>
        <row r="166">
          <cell r="B166">
            <v>165</v>
          </cell>
          <cell r="C166">
            <v>14473800</v>
          </cell>
        </row>
        <row r="167">
          <cell r="B167">
            <v>166</v>
          </cell>
          <cell r="C167">
            <v>14730840</v>
          </cell>
        </row>
        <row r="168">
          <cell r="B168">
            <v>167</v>
          </cell>
          <cell r="C168">
            <v>14989920</v>
          </cell>
        </row>
        <row r="169">
          <cell r="B169">
            <v>168</v>
          </cell>
          <cell r="C169">
            <v>15301040</v>
          </cell>
        </row>
        <row r="170">
          <cell r="B170">
            <v>169</v>
          </cell>
          <cell r="C170">
            <v>15514200</v>
          </cell>
        </row>
        <row r="171">
          <cell r="B171">
            <v>170</v>
          </cell>
          <cell r="C171">
            <v>15789600</v>
          </cell>
        </row>
        <row r="172">
          <cell r="B172">
            <v>171</v>
          </cell>
          <cell r="C172">
            <v>16067160</v>
          </cell>
        </row>
        <row r="173">
          <cell r="B173">
            <v>172</v>
          </cell>
          <cell r="C173">
            <v>16346880</v>
          </cell>
        </row>
        <row r="174">
          <cell r="B174">
            <v>173</v>
          </cell>
          <cell r="C174">
            <v>16628760</v>
          </cell>
        </row>
        <row r="175">
          <cell r="B175">
            <v>174</v>
          </cell>
          <cell r="C175">
            <v>16912800</v>
          </cell>
        </row>
        <row r="176">
          <cell r="B176">
            <v>175</v>
          </cell>
          <cell r="C176">
            <v>17199000</v>
          </cell>
        </row>
        <row r="177">
          <cell r="B177">
            <v>176</v>
          </cell>
          <cell r="C177">
            <v>17487360</v>
          </cell>
        </row>
        <row r="178">
          <cell r="B178">
            <v>177</v>
          </cell>
          <cell r="C178">
            <v>17777880</v>
          </cell>
        </row>
        <row r="179">
          <cell r="B179">
            <v>178</v>
          </cell>
          <cell r="C179">
            <v>18070560</v>
          </cell>
        </row>
        <row r="180">
          <cell r="B180">
            <v>179</v>
          </cell>
          <cell r="C180">
            <v>18365400</v>
          </cell>
        </row>
        <row r="181">
          <cell r="B181">
            <v>180</v>
          </cell>
          <cell r="C181">
            <v>18673200</v>
          </cell>
        </row>
        <row r="182">
          <cell r="B182">
            <v>181</v>
          </cell>
          <cell r="C182">
            <v>18983280</v>
          </cell>
        </row>
        <row r="183">
          <cell r="B183">
            <v>182</v>
          </cell>
          <cell r="C183">
            <v>19295640</v>
          </cell>
        </row>
        <row r="184">
          <cell r="B184">
            <v>183</v>
          </cell>
          <cell r="C184">
            <v>19610280</v>
          </cell>
        </row>
        <row r="185">
          <cell r="B185">
            <v>184</v>
          </cell>
          <cell r="C185">
            <v>19927200</v>
          </cell>
        </row>
        <row r="186">
          <cell r="B186">
            <v>185</v>
          </cell>
          <cell r="C186">
            <v>20246400</v>
          </cell>
        </row>
        <row r="187">
          <cell r="B187">
            <v>186</v>
          </cell>
          <cell r="C187">
            <v>20567880</v>
          </cell>
        </row>
        <row r="188">
          <cell r="B188">
            <v>187</v>
          </cell>
          <cell r="C188">
            <v>20891640</v>
          </cell>
        </row>
        <row r="189">
          <cell r="B189">
            <v>188</v>
          </cell>
          <cell r="C189">
            <v>21217680</v>
          </cell>
        </row>
        <row r="190">
          <cell r="B190">
            <v>189</v>
          </cell>
          <cell r="C190">
            <v>21546000</v>
          </cell>
        </row>
        <row r="191">
          <cell r="B191">
            <v>190</v>
          </cell>
          <cell r="C191">
            <v>21888000</v>
          </cell>
        </row>
        <row r="192">
          <cell r="B192">
            <v>191</v>
          </cell>
          <cell r="C192">
            <v>22232400</v>
          </cell>
        </row>
        <row r="193">
          <cell r="B193">
            <v>192</v>
          </cell>
          <cell r="C193">
            <v>23079200</v>
          </cell>
        </row>
        <row r="194">
          <cell r="B194">
            <v>193</v>
          </cell>
          <cell r="C194">
            <v>22928400</v>
          </cell>
        </row>
        <row r="195">
          <cell r="B195">
            <v>194</v>
          </cell>
          <cell r="C195">
            <v>23280000</v>
          </cell>
        </row>
        <row r="196">
          <cell r="B196">
            <v>195</v>
          </cell>
          <cell r="C196">
            <v>23634000</v>
          </cell>
        </row>
        <row r="197">
          <cell r="B197">
            <v>196</v>
          </cell>
          <cell r="C197">
            <v>23990400</v>
          </cell>
        </row>
        <row r="198">
          <cell r="B198">
            <v>197</v>
          </cell>
          <cell r="C198">
            <v>24349200</v>
          </cell>
        </row>
        <row r="199">
          <cell r="B199">
            <v>198</v>
          </cell>
          <cell r="C199">
            <v>24710400</v>
          </cell>
        </row>
        <row r="200">
          <cell r="B200">
            <v>199</v>
          </cell>
          <cell r="C200">
            <v>30074000</v>
          </cell>
        </row>
        <row r="201">
          <cell r="B201">
            <v>200</v>
          </cell>
          <cell r="C201">
            <v>30452000</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9"/>
  <sheetViews>
    <sheetView workbookViewId="0">
      <selection activeCell="E27" sqref="E27"/>
    </sheetView>
  </sheetViews>
  <sheetFormatPr defaultColWidth="9" defaultRowHeight="12" outlineLevelCol="7"/>
  <cols>
    <col min="1" max="2" width="9" style="218"/>
    <col min="3" max="3" width="26.375" style="218" customWidth="1"/>
    <col min="4" max="8" width="9.5" style="218" customWidth="1"/>
    <col min="9" max="16384" width="9" style="218"/>
  </cols>
  <sheetData>
    <row r="2" spans="2:8">
      <c r="B2" s="219" t="s">
        <v>0</v>
      </c>
      <c r="C2" s="220" t="s">
        <v>1</v>
      </c>
      <c r="D2" s="219"/>
      <c r="E2" s="219"/>
      <c r="F2" s="219"/>
      <c r="G2" s="219"/>
      <c r="H2" s="219"/>
    </row>
    <row r="3" spans="2:8">
      <c r="B3" s="219"/>
      <c r="C3" s="220" t="s">
        <v>2</v>
      </c>
      <c r="D3" s="220" t="s">
        <v>3</v>
      </c>
      <c r="E3" s="220" t="s">
        <v>4</v>
      </c>
      <c r="F3" s="220" t="s">
        <v>5</v>
      </c>
      <c r="G3" s="219"/>
      <c r="H3" s="219"/>
    </row>
    <row r="4" spans="2:8">
      <c r="B4" s="219"/>
      <c r="C4" s="220" t="s">
        <v>6</v>
      </c>
      <c r="D4" s="220" t="s">
        <v>7</v>
      </c>
      <c r="E4" s="220" t="s">
        <v>8</v>
      </c>
      <c r="F4" s="220" t="s">
        <v>9</v>
      </c>
      <c r="G4" s="220" t="s">
        <v>10</v>
      </c>
      <c r="H4" s="220" t="s">
        <v>11</v>
      </c>
    </row>
    <row r="5" spans="2:8">
      <c r="B5" s="219"/>
      <c r="C5" s="220" t="s">
        <v>12</v>
      </c>
      <c r="D5" s="220" t="s">
        <v>13</v>
      </c>
      <c r="E5" s="220" t="s">
        <v>14</v>
      </c>
      <c r="F5" s="219"/>
      <c r="G5" s="219"/>
      <c r="H5" s="219"/>
    </row>
    <row r="6" spans="2:8">
      <c r="B6" s="219"/>
      <c r="C6" s="220" t="s">
        <v>15</v>
      </c>
      <c r="D6" s="219"/>
      <c r="E6" s="219"/>
      <c r="F6" s="219"/>
      <c r="G6" s="219"/>
      <c r="H6" s="219"/>
    </row>
    <row r="7" spans="2:8">
      <c r="B7" s="219"/>
      <c r="C7" s="219" t="s">
        <v>16</v>
      </c>
      <c r="D7" s="220" t="s">
        <v>17</v>
      </c>
      <c r="E7" s="220" t="s">
        <v>18</v>
      </c>
      <c r="F7" s="220" t="s">
        <v>19</v>
      </c>
      <c r="G7" s="220" t="s">
        <v>20</v>
      </c>
      <c r="H7" s="219"/>
    </row>
    <row r="8" spans="2:8">
      <c r="B8" s="219"/>
      <c r="C8" s="219" t="s">
        <v>21</v>
      </c>
      <c r="D8" s="220" t="s">
        <v>22</v>
      </c>
      <c r="E8" s="220" t="s">
        <v>23</v>
      </c>
      <c r="F8" s="220" t="s">
        <v>24</v>
      </c>
      <c r="G8" s="219"/>
      <c r="H8" s="219"/>
    </row>
    <row r="9" spans="2:8">
      <c r="B9" s="219"/>
      <c r="C9" s="219" t="s">
        <v>25</v>
      </c>
      <c r="D9" s="220" t="s">
        <v>26</v>
      </c>
      <c r="E9" s="220" t="s">
        <v>27</v>
      </c>
      <c r="F9" s="219"/>
      <c r="G9" s="219"/>
      <c r="H9" s="219"/>
    </row>
  </sheetData>
  <hyperlinks>
    <hyperlink ref="C2" location="货币定价!A1" display="货币及基本道具定价"/>
    <hyperlink ref="C3" location="金币产出与消耗!A1" display="金币产出"/>
    <hyperlink ref="D3" location="主线副本!A1" display="主线副本"/>
    <hyperlink ref="E3" location="沙盒战争!A1" display="沙盒战争"/>
    <hyperlink ref="F3" location="无尽试炼!A1" display="无尽试炼"/>
    <hyperlink ref="C4" location="金币消耗!A1" display="金币回收"/>
    <hyperlink ref="D4" location="金币消耗!A1" display="英雄养成"/>
    <hyperlink ref="E4" location="金币消耗!A1" display="装备养成"/>
    <hyperlink ref="F4" location="金币消耗!A1" display="神龙养成"/>
    <hyperlink ref="G4" location="金币消耗!A1" display="勋章养成"/>
    <hyperlink ref="H4" location="金币消耗!A1" display="圣物养成"/>
    <hyperlink ref="C5" location="钻石投放!A1" display="钻石投放"/>
    <hyperlink ref="D5" location="钻石投放!A1" display="开服活动"/>
    <hyperlink ref="E5" location="钻石投放!A1" display="其他系统"/>
    <hyperlink ref="C6" location="'等级生命周期&amp;收益'!A1" display="经验产出收益"/>
    <hyperlink ref="D7" location="弹包!A1" display="弹包"/>
    <hyperlink ref="E7" location="基金、月卡、首充!A1" display="基金月卡首充"/>
    <hyperlink ref="F7" location="限购、游戏礼包!A1" display="限购&amp;礼包"/>
    <hyperlink ref="G7" location="通行证!A1" display="通行证"/>
    <hyperlink ref="D8" location="英雄升级升阶分解!A1" display="英雄升阶升级"/>
    <hyperlink ref="E8" location="神龙培养!A1" display="神龙升级"/>
    <hyperlink ref="F8" location="装备升级!A1" display="装备升级"/>
    <hyperlink ref="D9" location="抽卡!A1" display="神龙召唤"/>
    <hyperlink ref="E9" location="抽卡!A1" display="占卜小屋"/>
  </hyperlinks>
  <pageMargins left="0.75" right="0.75" top="1" bottom="1" header="0.5" footer="0.5"/>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2"/>
  <sheetViews>
    <sheetView showGridLines="0" workbookViewId="0">
      <selection activeCell="P39" sqref="P39"/>
    </sheetView>
  </sheetViews>
  <sheetFormatPr defaultColWidth="9" defaultRowHeight="12.75"/>
  <cols>
    <col min="1" max="16384" width="9" style="132"/>
  </cols>
  <sheetData>
    <row r="1" s="131" customFormat="1" ht="15.75" spans="1:6">
      <c r="A1" s="136" t="s">
        <v>735</v>
      </c>
      <c r="B1" s="137"/>
      <c r="C1" s="138"/>
      <c r="D1" s="138"/>
      <c r="E1" s="138"/>
      <c r="F1" s="138"/>
    </row>
    <row r="2" spans="2:39">
      <c r="B2" s="149" t="s">
        <v>434</v>
      </c>
      <c r="C2" s="149" t="s">
        <v>437</v>
      </c>
      <c r="D2" s="149" t="s">
        <v>736</v>
      </c>
      <c r="E2" s="149" t="s">
        <v>437</v>
      </c>
      <c r="F2" s="149" t="s">
        <v>736</v>
      </c>
      <c r="G2" s="149" t="s">
        <v>437</v>
      </c>
      <c r="H2" s="149" t="s">
        <v>736</v>
      </c>
      <c r="I2" s="149" t="s">
        <v>437</v>
      </c>
      <c r="J2" s="149" t="s">
        <v>736</v>
      </c>
      <c r="K2" s="132" t="s">
        <v>737</v>
      </c>
      <c r="M2" s="149" t="s">
        <v>738</v>
      </c>
      <c r="N2" s="149" t="s">
        <v>434</v>
      </c>
      <c r="O2" s="149" t="s">
        <v>257</v>
      </c>
      <c r="P2" s="132" t="s">
        <v>739</v>
      </c>
      <c r="Q2" s="132" t="s">
        <v>740</v>
      </c>
      <c r="R2" s="132" t="s">
        <v>741</v>
      </c>
      <c r="S2" s="132" t="s">
        <v>742</v>
      </c>
      <c r="T2" s="132" t="s">
        <v>743</v>
      </c>
      <c r="U2" s="132" t="s">
        <v>744</v>
      </c>
      <c r="V2" s="132" t="s">
        <v>745</v>
      </c>
      <c r="W2" s="132" t="s">
        <v>746</v>
      </c>
      <c r="X2" s="132" t="s">
        <v>747</v>
      </c>
      <c r="Y2" s="132" t="s">
        <v>748</v>
      </c>
      <c r="Z2" s="132" t="s">
        <v>749</v>
      </c>
      <c r="AA2" s="132" t="s">
        <v>750</v>
      </c>
      <c r="AB2" s="132" t="s">
        <v>751</v>
      </c>
      <c r="AC2" s="132" t="s">
        <v>752</v>
      </c>
      <c r="AD2" s="132" t="s">
        <v>753</v>
      </c>
      <c r="AE2" s="132" t="s">
        <v>754</v>
      </c>
      <c r="AF2" s="132" t="s">
        <v>755</v>
      </c>
      <c r="AG2" s="132" t="s">
        <v>756</v>
      </c>
      <c r="AH2" s="132" t="s">
        <v>757</v>
      </c>
      <c r="AI2" s="132" t="s">
        <v>758</v>
      </c>
      <c r="AJ2" s="132" t="s">
        <v>759</v>
      </c>
      <c r="AK2" s="132" t="s">
        <v>760</v>
      </c>
      <c r="AL2" s="132" t="s">
        <v>761</v>
      </c>
      <c r="AM2" s="132" t="s">
        <v>762</v>
      </c>
    </row>
    <row r="3" spans="2:39">
      <c r="B3" s="149" t="s">
        <v>763</v>
      </c>
      <c r="C3" s="149" t="s">
        <v>764</v>
      </c>
      <c r="D3" s="132">
        <v>150000</v>
      </c>
      <c r="E3" s="149" t="s">
        <v>765</v>
      </c>
      <c r="F3" s="132">
        <v>200000</v>
      </c>
      <c r="G3" s="149" t="s">
        <v>766</v>
      </c>
      <c r="H3" s="132">
        <v>300000</v>
      </c>
      <c r="I3" s="149" t="s">
        <v>767</v>
      </c>
      <c r="J3" s="132">
        <v>300000</v>
      </c>
      <c r="K3" s="132">
        <f>D3+F3+H3</f>
        <v>650000</v>
      </c>
      <c r="M3" s="149" t="s">
        <v>768</v>
      </c>
      <c r="N3" s="149" t="s">
        <v>763</v>
      </c>
      <c r="O3" s="132">
        <f>SUM(P3:AM3)</f>
        <v>1485600</v>
      </c>
      <c r="P3" s="132">
        <v>41200</v>
      </c>
      <c r="Q3" s="132">
        <v>42000</v>
      </c>
      <c r="R3" s="132">
        <v>35200</v>
      </c>
      <c r="S3" s="132">
        <v>36800</v>
      </c>
      <c r="T3" s="132">
        <v>44000</v>
      </c>
      <c r="U3" s="132">
        <v>46000</v>
      </c>
      <c r="V3" s="132">
        <v>48000</v>
      </c>
      <c r="W3" s="132">
        <v>50000</v>
      </c>
      <c r="X3" s="132">
        <v>60000</v>
      </c>
      <c r="Y3" s="132">
        <v>52000</v>
      </c>
      <c r="Z3" s="132">
        <v>56000</v>
      </c>
      <c r="AA3" s="132">
        <v>60000</v>
      </c>
      <c r="AB3" s="132">
        <v>54400</v>
      </c>
      <c r="AC3" s="132">
        <v>56000</v>
      </c>
      <c r="AD3" s="132">
        <v>64000</v>
      </c>
      <c r="AE3" s="132">
        <v>68000</v>
      </c>
      <c r="AF3" s="132">
        <v>80000</v>
      </c>
      <c r="AG3" s="132">
        <v>72000</v>
      </c>
      <c r="AH3" s="132">
        <v>67200</v>
      </c>
      <c r="AI3" s="132">
        <v>68800</v>
      </c>
      <c r="AJ3" s="132">
        <v>80000</v>
      </c>
      <c r="AK3" s="132">
        <v>88000</v>
      </c>
      <c r="AL3" s="132">
        <v>96000</v>
      </c>
      <c r="AM3" s="132">
        <v>120000</v>
      </c>
    </row>
    <row r="4" spans="2:39">
      <c r="B4" s="149" t="s">
        <v>769</v>
      </c>
      <c r="C4" s="149" t="s">
        <v>764</v>
      </c>
      <c r="D4" s="132">
        <v>165000</v>
      </c>
      <c r="E4" s="149" t="s">
        <v>765</v>
      </c>
      <c r="F4" s="132">
        <v>220000</v>
      </c>
      <c r="G4" s="149" t="s">
        <v>766</v>
      </c>
      <c r="H4" s="132">
        <v>330000</v>
      </c>
      <c r="I4" s="149" t="s">
        <v>767</v>
      </c>
      <c r="J4" s="132">
        <v>330000</v>
      </c>
      <c r="K4" s="132">
        <f t="shared" ref="K4:K13" si="0">D4+F4+H4</f>
        <v>715000</v>
      </c>
      <c r="M4" s="149" t="s">
        <v>768</v>
      </c>
      <c r="N4" s="149" t="s">
        <v>769</v>
      </c>
      <c r="O4" s="132">
        <f t="shared" ref="O4:O13" si="1">SUM(P4:AM4)</f>
        <v>1634160</v>
      </c>
      <c r="P4" s="132">
        <v>45320</v>
      </c>
      <c r="Q4" s="132">
        <v>46200</v>
      </c>
      <c r="R4" s="132">
        <v>38720</v>
      </c>
      <c r="S4" s="132">
        <v>40480</v>
      </c>
      <c r="T4" s="132">
        <v>48400</v>
      </c>
      <c r="U4" s="132">
        <v>50600</v>
      </c>
      <c r="V4" s="132">
        <v>52800</v>
      </c>
      <c r="W4" s="132">
        <v>55000</v>
      </c>
      <c r="X4" s="132">
        <v>66000</v>
      </c>
      <c r="Y4" s="132">
        <v>57200</v>
      </c>
      <c r="Z4" s="132">
        <v>61600</v>
      </c>
      <c r="AA4" s="132">
        <v>66000</v>
      </c>
      <c r="AB4" s="132">
        <v>59840</v>
      </c>
      <c r="AC4" s="132">
        <v>61600</v>
      </c>
      <c r="AD4" s="132">
        <v>70400</v>
      </c>
      <c r="AE4" s="132">
        <v>74800</v>
      </c>
      <c r="AF4" s="132">
        <v>88000</v>
      </c>
      <c r="AG4" s="132">
        <v>79200</v>
      </c>
      <c r="AH4" s="132">
        <v>73920</v>
      </c>
      <c r="AI4" s="132">
        <v>75680</v>
      </c>
      <c r="AJ4" s="132">
        <v>88000</v>
      </c>
      <c r="AK4" s="132">
        <v>96800</v>
      </c>
      <c r="AL4" s="132">
        <v>105600</v>
      </c>
      <c r="AM4" s="132">
        <v>132000</v>
      </c>
    </row>
    <row r="5" spans="2:39">
      <c r="B5" s="149" t="s">
        <v>770</v>
      </c>
      <c r="C5" s="149" t="s">
        <v>764</v>
      </c>
      <c r="D5" s="132">
        <v>180000</v>
      </c>
      <c r="E5" s="149" t="s">
        <v>765</v>
      </c>
      <c r="F5" s="132">
        <v>240000</v>
      </c>
      <c r="G5" s="149" t="s">
        <v>766</v>
      </c>
      <c r="H5" s="132">
        <v>360000</v>
      </c>
      <c r="I5" s="149" t="s">
        <v>767</v>
      </c>
      <c r="J5" s="132">
        <v>360000</v>
      </c>
      <c r="K5" s="132">
        <f t="shared" si="0"/>
        <v>780000</v>
      </c>
      <c r="M5" s="149" t="s">
        <v>768</v>
      </c>
      <c r="N5" s="149" t="s">
        <v>770</v>
      </c>
      <c r="O5" s="132">
        <f t="shared" si="1"/>
        <v>1782720</v>
      </c>
      <c r="P5" s="132">
        <v>49440</v>
      </c>
      <c r="Q5" s="132">
        <v>50400</v>
      </c>
      <c r="R5" s="132">
        <v>42240</v>
      </c>
      <c r="S5" s="132">
        <v>44160</v>
      </c>
      <c r="T5" s="132">
        <v>52800</v>
      </c>
      <c r="U5" s="132">
        <v>55200</v>
      </c>
      <c r="V5" s="132">
        <v>57600</v>
      </c>
      <c r="W5" s="132">
        <v>60000</v>
      </c>
      <c r="X5" s="132">
        <v>72000</v>
      </c>
      <c r="Y5" s="132">
        <v>62400</v>
      </c>
      <c r="Z5" s="132">
        <v>67200</v>
      </c>
      <c r="AA5" s="132">
        <v>72000</v>
      </c>
      <c r="AB5" s="132">
        <v>65280</v>
      </c>
      <c r="AC5" s="132">
        <v>67200</v>
      </c>
      <c r="AD5" s="132">
        <v>76800</v>
      </c>
      <c r="AE5" s="132">
        <v>81600</v>
      </c>
      <c r="AF5" s="132">
        <v>96000</v>
      </c>
      <c r="AG5" s="132">
        <v>86400</v>
      </c>
      <c r="AH5" s="132">
        <v>80640</v>
      </c>
      <c r="AI5" s="132">
        <v>82560</v>
      </c>
      <c r="AJ5" s="132">
        <v>96000</v>
      </c>
      <c r="AK5" s="132">
        <v>105600</v>
      </c>
      <c r="AL5" s="132">
        <v>115200</v>
      </c>
      <c r="AM5" s="132">
        <v>144000</v>
      </c>
    </row>
    <row r="6" spans="2:39">
      <c r="B6" s="149" t="s">
        <v>771</v>
      </c>
      <c r="C6" s="149" t="s">
        <v>764</v>
      </c>
      <c r="D6" s="132">
        <v>195000</v>
      </c>
      <c r="E6" s="149" t="s">
        <v>765</v>
      </c>
      <c r="F6" s="132">
        <v>260000</v>
      </c>
      <c r="G6" s="149" t="s">
        <v>766</v>
      </c>
      <c r="H6" s="132">
        <v>390000</v>
      </c>
      <c r="I6" s="149" t="s">
        <v>767</v>
      </c>
      <c r="J6" s="132">
        <v>390000</v>
      </c>
      <c r="K6" s="132">
        <f t="shared" si="0"/>
        <v>845000</v>
      </c>
      <c r="M6" s="149" t="s">
        <v>768</v>
      </c>
      <c r="N6" s="149" t="s">
        <v>771</v>
      </c>
      <c r="O6" s="132">
        <f t="shared" si="1"/>
        <v>1931280</v>
      </c>
      <c r="P6" s="132">
        <v>53560</v>
      </c>
      <c r="Q6" s="132">
        <v>54600</v>
      </c>
      <c r="R6" s="132">
        <v>45760</v>
      </c>
      <c r="S6" s="132">
        <v>47840</v>
      </c>
      <c r="T6" s="132">
        <v>57200</v>
      </c>
      <c r="U6" s="132">
        <v>59800</v>
      </c>
      <c r="V6" s="132">
        <v>62400</v>
      </c>
      <c r="W6" s="132">
        <v>65000</v>
      </c>
      <c r="X6" s="132">
        <v>78000</v>
      </c>
      <c r="Y6" s="132">
        <v>67600</v>
      </c>
      <c r="Z6" s="132">
        <v>72800</v>
      </c>
      <c r="AA6" s="132">
        <v>78000</v>
      </c>
      <c r="AB6" s="132">
        <v>70720</v>
      </c>
      <c r="AC6" s="132">
        <v>72800</v>
      </c>
      <c r="AD6" s="132">
        <v>83200</v>
      </c>
      <c r="AE6" s="132">
        <v>88400</v>
      </c>
      <c r="AF6" s="132">
        <v>104000</v>
      </c>
      <c r="AG6" s="132">
        <v>93600</v>
      </c>
      <c r="AH6" s="132">
        <v>87360</v>
      </c>
      <c r="AI6" s="132">
        <v>89440</v>
      </c>
      <c r="AJ6" s="132">
        <v>104000</v>
      </c>
      <c r="AK6" s="132">
        <v>114400</v>
      </c>
      <c r="AL6" s="132">
        <v>124800</v>
      </c>
      <c r="AM6" s="132">
        <v>156000</v>
      </c>
    </row>
    <row r="7" spans="2:39">
      <c r="B7" s="149" t="s">
        <v>772</v>
      </c>
      <c r="C7" s="149" t="s">
        <v>764</v>
      </c>
      <c r="D7" s="132">
        <v>210000</v>
      </c>
      <c r="E7" s="149" t="s">
        <v>765</v>
      </c>
      <c r="F7" s="132">
        <v>280000</v>
      </c>
      <c r="G7" s="149" t="s">
        <v>766</v>
      </c>
      <c r="H7" s="132">
        <v>420000</v>
      </c>
      <c r="I7" s="149" t="s">
        <v>767</v>
      </c>
      <c r="J7" s="132">
        <v>420000</v>
      </c>
      <c r="K7" s="132">
        <f t="shared" si="0"/>
        <v>910000</v>
      </c>
      <c r="M7" s="149" t="s">
        <v>768</v>
      </c>
      <c r="N7" s="149" t="s">
        <v>772</v>
      </c>
      <c r="O7" s="132">
        <f t="shared" si="1"/>
        <v>2079840</v>
      </c>
      <c r="P7" s="132">
        <v>57680</v>
      </c>
      <c r="Q7" s="132">
        <v>58800</v>
      </c>
      <c r="R7" s="132">
        <v>49280</v>
      </c>
      <c r="S7" s="132">
        <v>51520</v>
      </c>
      <c r="T7" s="132">
        <v>61600</v>
      </c>
      <c r="U7" s="132">
        <v>64400</v>
      </c>
      <c r="V7" s="132">
        <v>67200</v>
      </c>
      <c r="W7" s="132">
        <v>70000</v>
      </c>
      <c r="X7" s="132">
        <v>84000</v>
      </c>
      <c r="Y7" s="132">
        <v>72800</v>
      </c>
      <c r="Z7" s="132">
        <v>78400</v>
      </c>
      <c r="AA7" s="132">
        <v>84000</v>
      </c>
      <c r="AB7" s="132">
        <v>76160</v>
      </c>
      <c r="AC7" s="132">
        <v>78400</v>
      </c>
      <c r="AD7" s="132">
        <v>89600</v>
      </c>
      <c r="AE7" s="132">
        <v>95200</v>
      </c>
      <c r="AF7" s="132">
        <v>112000</v>
      </c>
      <c r="AG7" s="132">
        <v>100800</v>
      </c>
      <c r="AH7" s="132">
        <v>94080</v>
      </c>
      <c r="AI7" s="132">
        <v>96320</v>
      </c>
      <c r="AJ7" s="132">
        <v>112000</v>
      </c>
      <c r="AK7" s="132">
        <v>123200</v>
      </c>
      <c r="AL7" s="132">
        <v>134400</v>
      </c>
      <c r="AM7" s="132">
        <v>168000</v>
      </c>
    </row>
    <row r="8" spans="2:39">
      <c r="B8" s="149" t="s">
        <v>773</v>
      </c>
      <c r="C8" s="149" t="s">
        <v>764</v>
      </c>
      <c r="D8" s="132">
        <v>225000</v>
      </c>
      <c r="E8" s="149" t="s">
        <v>765</v>
      </c>
      <c r="F8" s="132">
        <v>300000</v>
      </c>
      <c r="G8" s="149" t="s">
        <v>766</v>
      </c>
      <c r="H8" s="132">
        <v>450000</v>
      </c>
      <c r="I8" s="149" t="s">
        <v>767</v>
      </c>
      <c r="J8" s="132">
        <v>450000</v>
      </c>
      <c r="K8" s="132">
        <f t="shared" si="0"/>
        <v>975000</v>
      </c>
      <c r="M8" s="149" t="s">
        <v>768</v>
      </c>
      <c r="N8" s="149" t="s">
        <v>773</v>
      </c>
      <c r="O8" s="132">
        <f t="shared" si="1"/>
        <v>2228400</v>
      </c>
      <c r="P8" s="132">
        <v>61800</v>
      </c>
      <c r="Q8" s="132">
        <v>63000</v>
      </c>
      <c r="R8" s="132">
        <v>52800</v>
      </c>
      <c r="S8" s="132">
        <v>55200</v>
      </c>
      <c r="T8" s="132">
        <v>66000</v>
      </c>
      <c r="U8" s="132">
        <v>69000</v>
      </c>
      <c r="V8" s="132">
        <v>72000</v>
      </c>
      <c r="W8" s="132">
        <v>75000</v>
      </c>
      <c r="X8" s="132">
        <v>90000</v>
      </c>
      <c r="Y8" s="132">
        <v>78000</v>
      </c>
      <c r="Z8" s="132">
        <v>84000</v>
      </c>
      <c r="AA8" s="132">
        <v>90000</v>
      </c>
      <c r="AB8" s="132">
        <v>81600</v>
      </c>
      <c r="AC8" s="132">
        <v>84000</v>
      </c>
      <c r="AD8" s="132">
        <v>96000</v>
      </c>
      <c r="AE8" s="132">
        <v>102000</v>
      </c>
      <c r="AF8" s="132">
        <v>120000</v>
      </c>
      <c r="AG8" s="132">
        <v>108000</v>
      </c>
      <c r="AH8" s="132">
        <v>100800</v>
      </c>
      <c r="AI8" s="132">
        <v>103200</v>
      </c>
      <c r="AJ8" s="132">
        <v>120000</v>
      </c>
      <c r="AK8" s="132">
        <v>132000</v>
      </c>
      <c r="AL8" s="132">
        <v>144000</v>
      </c>
      <c r="AM8" s="132">
        <v>180000</v>
      </c>
    </row>
    <row r="9" spans="2:39">
      <c r="B9" s="149" t="s">
        <v>774</v>
      </c>
      <c r="C9" s="149" t="s">
        <v>764</v>
      </c>
      <c r="D9" s="132">
        <v>240000</v>
      </c>
      <c r="E9" s="149" t="s">
        <v>765</v>
      </c>
      <c r="F9" s="132">
        <v>320000</v>
      </c>
      <c r="G9" s="149" t="s">
        <v>766</v>
      </c>
      <c r="H9" s="132">
        <v>480000</v>
      </c>
      <c r="I9" s="149" t="s">
        <v>767</v>
      </c>
      <c r="J9" s="132">
        <v>480000</v>
      </c>
      <c r="K9" s="132">
        <f t="shared" si="0"/>
        <v>1040000</v>
      </c>
      <c r="M9" s="149" t="s">
        <v>768</v>
      </c>
      <c r="N9" s="149" t="s">
        <v>774</v>
      </c>
      <c r="O9" s="132">
        <f t="shared" si="1"/>
        <v>2376960</v>
      </c>
      <c r="P9" s="132">
        <v>65920</v>
      </c>
      <c r="Q9" s="132">
        <v>67200</v>
      </c>
      <c r="R9" s="132">
        <v>56320</v>
      </c>
      <c r="S9" s="132">
        <v>58880</v>
      </c>
      <c r="T9" s="132">
        <v>70400</v>
      </c>
      <c r="U9" s="132">
        <v>73600</v>
      </c>
      <c r="V9" s="132">
        <v>76800</v>
      </c>
      <c r="W9" s="132">
        <v>80000</v>
      </c>
      <c r="X9" s="132">
        <v>96000</v>
      </c>
      <c r="Y9" s="132">
        <v>83200</v>
      </c>
      <c r="Z9" s="132">
        <v>89600</v>
      </c>
      <c r="AA9" s="132">
        <v>96000</v>
      </c>
      <c r="AB9" s="132">
        <v>87040</v>
      </c>
      <c r="AC9" s="132">
        <v>89600</v>
      </c>
      <c r="AD9" s="132">
        <v>102400</v>
      </c>
      <c r="AE9" s="132">
        <v>108800</v>
      </c>
      <c r="AF9" s="132">
        <v>128000</v>
      </c>
      <c r="AG9" s="132">
        <v>115200</v>
      </c>
      <c r="AH9" s="132">
        <v>107520</v>
      </c>
      <c r="AI9" s="132">
        <v>110080</v>
      </c>
      <c r="AJ9" s="132">
        <v>128000</v>
      </c>
      <c r="AK9" s="132">
        <v>140800</v>
      </c>
      <c r="AL9" s="132">
        <v>153600</v>
      </c>
      <c r="AM9" s="132">
        <v>192000</v>
      </c>
    </row>
    <row r="10" spans="2:39">
      <c r="B10" s="149" t="s">
        <v>775</v>
      </c>
      <c r="C10" s="149" t="s">
        <v>764</v>
      </c>
      <c r="D10" s="132">
        <v>255000</v>
      </c>
      <c r="E10" s="149" t="s">
        <v>765</v>
      </c>
      <c r="F10" s="132">
        <v>340000</v>
      </c>
      <c r="G10" s="149" t="s">
        <v>766</v>
      </c>
      <c r="H10" s="132">
        <v>510000</v>
      </c>
      <c r="I10" s="149" t="s">
        <v>767</v>
      </c>
      <c r="J10" s="132">
        <v>510000</v>
      </c>
      <c r="K10" s="132">
        <f t="shared" si="0"/>
        <v>1105000</v>
      </c>
      <c r="M10" s="149" t="s">
        <v>768</v>
      </c>
      <c r="N10" s="149" t="s">
        <v>775</v>
      </c>
      <c r="O10" s="132">
        <f t="shared" si="1"/>
        <v>2525520</v>
      </c>
      <c r="P10" s="132">
        <v>70040</v>
      </c>
      <c r="Q10" s="132">
        <v>71400</v>
      </c>
      <c r="R10" s="132">
        <v>59840</v>
      </c>
      <c r="S10" s="132">
        <v>62560</v>
      </c>
      <c r="T10" s="132">
        <v>74800</v>
      </c>
      <c r="U10" s="132">
        <v>78200</v>
      </c>
      <c r="V10" s="132">
        <v>81600</v>
      </c>
      <c r="W10" s="132">
        <v>85000</v>
      </c>
      <c r="X10" s="132">
        <v>102000</v>
      </c>
      <c r="Y10" s="132">
        <v>88400</v>
      </c>
      <c r="Z10" s="132">
        <v>95200</v>
      </c>
      <c r="AA10" s="132">
        <v>102000</v>
      </c>
      <c r="AB10" s="132">
        <v>92480</v>
      </c>
      <c r="AC10" s="132">
        <v>95200</v>
      </c>
      <c r="AD10" s="132">
        <v>108800</v>
      </c>
      <c r="AE10" s="132">
        <v>115600</v>
      </c>
      <c r="AF10" s="132">
        <v>136000</v>
      </c>
      <c r="AG10" s="132">
        <v>122400</v>
      </c>
      <c r="AH10" s="132">
        <v>114240</v>
      </c>
      <c r="AI10" s="132">
        <v>116960</v>
      </c>
      <c r="AJ10" s="132">
        <v>136000</v>
      </c>
      <c r="AK10" s="132">
        <v>149600</v>
      </c>
      <c r="AL10" s="132">
        <v>163200</v>
      </c>
      <c r="AM10" s="132">
        <v>204000</v>
      </c>
    </row>
    <row r="11" spans="2:39">
      <c r="B11" s="149" t="s">
        <v>776</v>
      </c>
      <c r="C11" s="149" t="s">
        <v>764</v>
      </c>
      <c r="D11" s="132">
        <v>270000</v>
      </c>
      <c r="E11" s="149" t="s">
        <v>765</v>
      </c>
      <c r="F11" s="132">
        <v>360000</v>
      </c>
      <c r="G11" s="149" t="s">
        <v>766</v>
      </c>
      <c r="H11" s="132">
        <v>540000</v>
      </c>
      <c r="I11" s="149" t="s">
        <v>767</v>
      </c>
      <c r="J11" s="132">
        <v>540000</v>
      </c>
      <c r="K11" s="132">
        <f t="shared" si="0"/>
        <v>1170000</v>
      </c>
      <c r="M11" s="149" t="s">
        <v>768</v>
      </c>
      <c r="N11" s="149" t="s">
        <v>776</v>
      </c>
      <c r="O11" s="132">
        <f t="shared" si="1"/>
        <v>2674080</v>
      </c>
      <c r="P11" s="132">
        <v>74160</v>
      </c>
      <c r="Q11" s="132">
        <v>75600</v>
      </c>
      <c r="R11" s="132">
        <v>63360</v>
      </c>
      <c r="S11" s="132">
        <v>66240</v>
      </c>
      <c r="T11" s="132">
        <v>79200</v>
      </c>
      <c r="U11" s="132">
        <v>82800</v>
      </c>
      <c r="V11" s="132">
        <v>86400</v>
      </c>
      <c r="W11" s="132">
        <v>90000</v>
      </c>
      <c r="X11" s="132">
        <v>108000</v>
      </c>
      <c r="Y11" s="132">
        <v>93600</v>
      </c>
      <c r="Z11" s="132">
        <v>100800</v>
      </c>
      <c r="AA11" s="132">
        <v>108000</v>
      </c>
      <c r="AB11" s="132">
        <v>97920</v>
      </c>
      <c r="AC11" s="132">
        <v>100800</v>
      </c>
      <c r="AD11" s="132">
        <v>115200</v>
      </c>
      <c r="AE11" s="132">
        <v>122400</v>
      </c>
      <c r="AF11" s="132">
        <v>144000</v>
      </c>
      <c r="AG11" s="132">
        <v>129600</v>
      </c>
      <c r="AH11" s="132">
        <v>120960</v>
      </c>
      <c r="AI11" s="132">
        <v>123840</v>
      </c>
      <c r="AJ11" s="132">
        <v>144000</v>
      </c>
      <c r="AK11" s="132">
        <v>158400</v>
      </c>
      <c r="AL11" s="132">
        <v>172800</v>
      </c>
      <c r="AM11" s="132">
        <v>216000</v>
      </c>
    </row>
    <row r="12" spans="2:39">
      <c r="B12" s="149" t="s">
        <v>777</v>
      </c>
      <c r="C12" s="149" t="s">
        <v>764</v>
      </c>
      <c r="D12" s="132">
        <v>285000</v>
      </c>
      <c r="E12" s="149" t="s">
        <v>765</v>
      </c>
      <c r="F12" s="132">
        <v>380000</v>
      </c>
      <c r="G12" s="149" t="s">
        <v>766</v>
      </c>
      <c r="H12" s="132">
        <v>570000</v>
      </c>
      <c r="I12" s="149" t="s">
        <v>767</v>
      </c>
      <c r="J12" s="132">
        <v>570000</v>
      </c>
      <c r="K12" s="132">
        <f t="shared" si="0"/>
        <v>1235000</v>
      </c>
      <c r="M12" s="149" t="s">
        <v>768</v>
      </c>
      <c r="N12" s="149" t="s">
        <v>777</v>
      </c>
      <c r="O12" s="132">
        <f t="shared" si="1"/>
        <v>2822640</v>
      </c>
      <c r="P12" s="132">
        <v>78280</v>
      </c>
      <c r="Q12" s="132">
        <v>79800</v>
      </c>
      <c r="R12" s="132">
        <v>66880</v>
      </c>
      <c r="S12" s="132">
        <v>69920</v>
      </c>
      <c r="T12" s="132">
        <v>83600</v>
      </c>
      <c r="U12" s="132">
        <v>87400</v>
      </c>
      <c r="V12" s="132">
        <v>91200</v>
      </c>
      <c r="W12" s="132">
        <v>95000</v>
      </c>
      <c r="X12" s="132">
        <v>114000</v>
      </c>
      <c r="Y12" s="132">
        <v>98800</v>
      </c>
      <c r="Z12" s="132">
        <v>106400</v>
      </c>
      <c r="AA12" s="132">
        <v>114000</v>
      </c>
      <c r="AB12" s="132">
        <v>103360</v>
      </c>
      <c r="AC12" s="132">
        <v>106400</v>
      </c>
      <c r="AD12" s="132">
        <v>121600</v>
      </c>
      <c r="AE12" s="132">
        <v>129200</v>
      </c>
      <c r="AF12" s="132">
        <v>152000</v>
      </c>
      <c r="AG12" s="132">
        <v>136800</v>
      </c>
      <c r="AH12" s="132">
        <v>127680</v>
      </c>
      <c r="AI12" s="132">
        <v>130720</v>
      </c>
      <c r="AJ12" s="132">
        <v>152000</v>
      </c>
      <c r="AK12" s="132">
        <v>167200</v>
      </c>
      <c r="AL12" s="132">
        <v>182400</v>
      </c>
      <c r="AM12" s="132">
        <v>228000</v>
      </c>
    </row>
    <row r="13" spans="2:39">
      <c r="B13" s="149" t="s">
        <v>778</v>
      </c>
      <c r="C13" s="149" t="s">
        <v>764</v>
      </c>
      <c r="D13" s="132">
        <v>300000</v>
      </c>
      <c r="E13" s="149" t="s">
        <v>765</v>
      </c>
      <c r="F13" s="132">
        <v>400000</v>
      </c>
      <c r="G13" s="149" t="s">
        <v>766</v>
      </c>
      <c r="H13" s="132">
        <v>600000</v>
      </c>
      <c r="I13" s="149" t="s">
        <v>767</v>
      </c>
      <c r="J13" s="132">
        <v>600000</v>
      </c>
      <c r="K13" s="132">
        <f t="shared" si="0"/>
        <v>1300000</v>
      </c>
      <c r="M13" s="149" t="s">
        <v>768</v>
      </c>
      <c r="N13" s="149" t="s">
        <v>778</v>
      </c>
      <c r="O13" s="132">
        <f t="shared" si="1"/>
        <v>2971200</v>
      </c>
      <c r="P13" s="132">
        <v>82400</v>
      </c>
      <c r="Q13" s="132">
        <v>84000</v>
      </c>
      <c r="R13" s="132">
        <v>70400</v>
      </c>
      <c r="S13" s="132">
        <v>73600</v>
      </c>
      <c r="T13" s="132">
        <v>88000</v>
      </c>
      <c r="U13" s="132">
        <v>92000</v>
      </c>
      <c r="V13" s="132">
        <v>96000</v>
      </c>
      <c r="W13" s="132">
        <v>100000</v>
      </c>
      <c r="X13" s="132">
        <v>120000</v>
      </c>
      <c r="Y13" s="132">
        <v>104000</v>
      </c>
      <c r="Z13" s="132">
        <v>112000</v>
      </c>
      <c r="AA13" s="132">
        <v>120000</v>
      </c>
      <c r="AB13" s="132">
        <v>108800</v>
      </c>
      <c r="AC13" s="132">
        <v>112000</v>
      </c>
      <c r="AD13" s="132">
        <v>128000</v>
      </c>
      <c r="AE13" s="132">
        <v>136000</v>
      </c>
      <c r="AF13" s="132">
        <v>160000</v>
      </c>
      <c r="AG13" s="132">
        <v>144000</v>
      </c>
      <c r="AH13" s="132">
        <v>134400</v>
      </c>
      <c r="AI13" s="132">
        <v>137600</v>
      </c>
      <c r="AJ13" s="132">
        <v>160000</v>
      </c>
      <c r="AK13" s="132">
        <v>176000</v>
      </c>
      <c r="AL13" s="132">
        <v>192000</v>
      </c>
      <c r="AM13" s="132">
        <v>240000</v>
      </c>
    </row>
    <row r="15" spans="13:15">
      <c r="M15" s="149" t="s">
        <v>738</v>
      </c>
      <c r="N15" s="149" t="s">
        <v>434</v>
      </c>
      <c r="O15" s="149" t="s">
        <v>257</v>
      </c>
    </row>
    <row r="16" spans="13:40">
      <c r="M16" s="149" t="s">
        <v>779</v>
      </c>
      <c r="N16" s="149" t="s">
        <v>763</v>
      </c>
      <c r="O16" s="132">
        <f>SUM(P16:AM16)</f>
        <v>1857000</v>
      </c>
      <c r="P16" s="132">
        <v>51500</v>
      </c>
      <c r="Q16" s="132">
        <v>52500</v>
      </c>
      <c r="R16" s="132">
        <v>44000</v>
      </c>
      <c r="S16" s="132">
        <v>46000</v>
      </c>
      <c r="T16" s="132">
        <v>55000</v>
      </c>
      <c r="U16" s="132">
        <v>57500</v>
      </c>
      <c r="V16" s="132">
        <v>60000</v>
      </c>
      <c r="W16" s="132">
        <v>62500</v>
      </c>
      <c r="X16" s="132">
        <v>75000</v>
      </c>
      <c r="Y16" s="132">
        <v>65000</v>
      </c>
      <c r="Z16" s="132">
        <v>70000</v>
      </c>
      <c r="AA16" s="132">
        <v>75000</v>
      </c>
      <c r="AB16" s="132">
        <v>68000</v>
      </c>
      <c r="AC16" s="132">
        <v>70000</v>
      </c>
      <c r="AD16" s="132">
        <v>80000</v>
      </c>
      <c r="AE16" s="132">
        <v>85000</v>
      </c>
      <c r="AF16" s="132">
        <v>100000</v>
      </c>
      <c r="AG16" s="132">
        <v>90000</v>
      </c>
      <c r="AH16" s="132">
        <v>84000</v>
      </c>
      <c r="AI16" s="132">
        <v>86000</v>
      </c>
      <c r="AJ16" s="132">
        <v>100000</v>
      </c>
      <c r="AK16" s="132">
        <v>110000</v>
      </c>
      <c r="AL16" s="132">
        <v>120000</v>
      </c>
      <c r="AM16" s="132">
        <v>150000</v>
      </c>
      <c r="AN16" s="132">
        <v>125000</v>
      </c>
    </row>
    <row r="17" spans="13:40">
      <c r="M17" s="149" t="s">
        <v>779</v>
      </c>
      <c r="N17" s="149" t="s">
        <v>769</v>
      </c>
      <c r="O17" s="132">
        <f t="shared" ref="O17:O26" si="2">SUM(P17:AM17)</f>
        <v>2042700</v>
      </c>
      <c r="P17" s="132">
        <v>56650</v>
      </c>
      <c r="Q17" s="132">
        <v>57750</v>
      </c>
      <c r="R17" s="132">
        <v>48400</v>
      </c>
      <c r="S17" s="132">
        <v>50600</v>
      </c>
      <c r="T17" s="132">
        <v>60500</v>
      </c>
      <c r="U17" s="132">
        <v>63250</v>
      </c>
      <c r="V17" s="132">
        <v>66000</v>
      </c>
      <c r="W17" s="132">
        <v>68750</v>
      </c>
      <c r="X17" s="132">
        <v>82500</v>
      </c>
      <c r="Y17" s="132">
        <v>71500</v>
      </c>
      <c r="Z17" s="132">
        <v>77000</v>
      </c>
      <c r="AA17" s="132">
        <v>82500</v>
      </c>
      <c r="AB17" s="132">
        <v>74800</v>
      </c>
      <c r="AC17" s="132">
        <v>77000</v>
      </c>
      <c r="AD17" s="132">
        <v>88000</v>
      </c>
      <c r="AE17" s="132">
        <v>93500</v>
      </c>
      <c r="AF17" s="132">
        <v>110000</v>
      </c>
      <c r="AG17" s="132">
        <v>99000</v>
      </c>
      <c r="AH17" s="132">
        <v>92400</v>
      </c>
      <c r="AI17" s="132">
        <v>94600</v>
      </c>
      <c r="AJ17" s="132">
        <v>110000</v>
      </c>
      <c r="AK17" s="132">
        <v>121000</v>
      </c>
      <c r="AL17" s="132">
        <v>132000</v>
      </c>
      <c r="AM17" s="132">
        <v>165000</v>
      </c>
      <c r="AN17" s="132">
        <v>137500</v>
      </c>
    </row>
    <row r="18" spans="13:40">
      <c r="M18" s="149" t="s">
        <v>779</v>
      </c>
      <c r="N18" s="149" t="s">
        <v>770</v>
      </c>
      <c r="O18" s="132">
        <f t="shared" si="2"/>
        <v>2228400</v>
      </c>
      <c r="P18" s="132">
        <v>61800</v>
      </c>
      <c r="Q18" s="132">
        <v>63000</v>
      </c>
      <c r="R18" s="132">
        <v>52800</v>
      </c>
      <c r="S18" s="132">
        <v>55200</v>
      </c>
      <c r="T18" s="132">
        <v>66000</v>
      </c>
      <c r="U18" s="132">
        <v>69000</v>
      </c>
      <c r="V18" s="132">
        <v>72000</v>
      </c>
      <c r="W18" s="132">
        <v>75000</v>
      </c>
      <c r="X18" s="132">
        <v>90000</v>
      </c>
      <c r="Y18" s="132">
        <v>78000</v>
      </c>
      <c r="Z18" s="132">
        <v>84000</v>
      </c>
      <c r="AA18" s="132">
        <v>90000</v>
      </c>
      <c r="AB18" s="132">
        <v>81600</v>
      </c>
      <c r="AC18" s="132">
        <v>84000</v>
      </c>
      <c r="AD18" s="132">
        <v>96000</v>
      </c>
      <c r="AE18" s="132">
        <v>102000</v>
      </c>
      <c r="AF18" s="132">
        <v>120000</v>
      </c>
      <c r="AG18" s="132">
        <v>108000</v>
      </c>
      <c r="AH18" s="132">
        <v>100800</v>
      </c>
      <c r="AI18" s="132">
        <v>103200</v>
      </c>
      <c r="AJ18" s="132">
        <v>120000</v>
      </c>
      <c r="AK18" s="132">
        <v>132000</v>
      </c>
      <c r="AL18" s="132">
        <v>144000</v>
      </c>
      <c r="AM18" s="132">
        <v>180000</v>
      </c>
      <c r="AN18" s="132">
        <v>150000</v>
      </c>
    </row>
    <row r="19" spans="13:40">
      <c r="M19" s="149" t="s">
        <v>779</v>
      </c>
      <c r="N19" s="149" t="s">
        <v>771</v>
      </c>
      <c r="O19" s="132">
        <f t="shared" si="2"/>
        <v>2414100</v>
      </c>
      <c r="P19" s="132">
        <v>66950</v>
      </c>
      <c r="Q19" s="132">
        <v>68250</v>
      </c>
      <c r="R19" s="132">
        <v>57200</v>
      </c>
      <c r="S19" s="132">
        <v>59800</v>
      </c>
      <c r="T19" s="132">
        <v>71500</v>
      </c>
      <c r="U19" s="132">
        <v>74750</v>
      </c>
      <c r="V19" s="132">
        <v>78000</v>
      </c>
      <c r="W19" s="132">
        <v>81250</v>
      </c>
      <c r="X19" s="132">
        <v>97500</v>
      </c>
      <c r="Y19" s="132">
        <v>84500</v>
      </c>
      <c r="Z19" s="132">
        <v>91000</v>
      </c>
      <c r="AA19" s="132">
        <v>97500</v>
      </c>
      <c r="AB19" s="132">
        <v>88400</v>
      </c>
      <c r="AC19" s="132">
        <v>91000</v>
      </c>
      <c r="AD19" s="132">
        <v>104000</v>
      </c>
      <c r="AE19" s="132">
        <v>110500</v>
      </c>
      <c r="AF19" s="132">
        <v>130000</v>
      </c>
      <c r="AG19" s="132">
        <v>117000</v>
      </c>
      <c r="AH19" s="132">
        <v>109200</v>
      </c>
      <c r="AI19" s="132">
        <v>111800</v>
      </c>
      <c r="AJ19" s="132">
        <v>130000</v>
      </c>
      <c r="AK19" s="132">
        <v>143000</v>
      </c>
      <c r="AL19" s="132">
        <v>156000</v>
      </c>
      <c r="AM19" s="132">
        <v>195000</v>
      </c>
      <c r="AN19" s="132">
        <v>162500</v>
      </c>
    </row>
    <row r="20" spans="13:40">
      <c r="M20" s="149" t="s">
        <v>779</v>
      </c>
      <c r="N20" s="149" t="s">
        <v>772</v>
      </c>
      <c r="O20" s="132">
        <f t="shared" si="2"/>
        <v>2599800</v>
      </c>
      <c r="P20" s="132">
        <v>72100</v>
      </c>
      <c r="Q20" s="132">
        <v>73500</v>
      </c>
      <c r="R20" s="132">
        <v>61600</v>
      </c>
      <c r="S20" s="132">
        <v>64400</v>
      </c>
      <c r="T20" s="132">
        <v>77000</v>
      </c>
      <c r="U20" s="132">
        <v>80500</v>
      </c>
      <c r="V20" s="132">
        <v>84000</v>
      </c>
      <c r="W20" s="132">
        <v>87500</v>
      </c>
      <c r="X20" s="132">
        <v>105000</v>
      </c>
      <c r="Y20" s="132">
        <v>91000</v>
      </c>
      <c r="Z20" s="132">
        <v>98000</v>
      </c>
      <c r="AA20" s="132">
        <v>105000</v>
      </c>
      <c r="AB20" s="132">
        <v>95200</v>
      </c>
      <c r="AC20" s="132">
        <v>98000</v>
      </c>
      <c r="AD20" s="132">
        <v>112000</v>
      </c>
      <c r="AE20" s="132">
        <v>119000</v>
      </c>
      <c r="AF20" s="132">
        <v>140000</v>
      </c>
      <c r="AG20" s="132">
        <v>126000</v>
      </c>
      <c r="AH20" s="132">
        <v>117600</v>
      </c>
      <c r="AI20" s="132">
        <v>120400</v>
      </c>
      <c r="AJ20" s="132">
        <v>140000</v>
      </c>
      <c r="AK20" s="132">
        <v>154000</v>
      </c>
      <c r="AL20" s="132">
        <v>168000</v>
      </c>
      <c r="AM20" s="132">
        <v>210000</v>
      </c>
      <c r="AN20" s="132">
        <v>175000</v>
      </c>
    </row>
    <row r="21" spans="13:40">
      <c r="M21" s="149" t="s">
        <v>779</v>
      </c>
      <c r="N21" s="149" t="s">
        <v>773</v>
      </c>
      <c r="O21" s="132">
        <f t="shared" si="2"/>
        <v>2785500</v>
      </c>
      <c r="P21" s="132">
        <v>77250</v>
      </c>
      <c r="Q21" s="132">
        <v>78750</v>
      </c>
      <c r="R21" s="132">
        <v>66000</v>
      </c>
      <c r="S21" s="132">
        <v>69000</v>
      </c>
      <c r="T21" s="132">
        <v>82500</v>
      </c>
      <c r="U21" s="132">
        <v>86250</v>
      </c>
      <c r="V21" s="132">
        <v>90000</v>
      </c>
      <c r="W21" s="132">
        <v>93750</v>
      </c>
      <c r="X21" s="132">
        <v>112500</v>
      </c>
      <c r="Y21" s="132">
        <v>97500</v>
      </c>
      <c r="Z21" s="132">
        <v>105000</v>
      </c>
      <c r="AA21" s="132">
        <v>112500</v>
      </c>
      <c r="AB21" s="132">
        <v>102000</v>
      </c>
      <c r="AC21" s="132">
        <v>105000</v>
      </c>
      <c r="AD21" s="132">
        <v>120000</v>
      </c>
      <c r="AE21" s="132">
        <v>127500</v>
      </c>
      <c r="AF21" s="132">
        <v>150000</v>
      </c>
      <c r="AG21" s="132">
        <v>135000</v>
      </c>
      <c r="AH21" s="132">
        <v>126000</v>
      </c>
      <c r="AI21" s="132">
        <v>129000</v>
      </c>
      <c r="AJ21" s="132">
        <v>150000</v>
      </c>
      <c r="AK21" s="132">
        <v>165000</v>
      </c>
      <c r="AL21" s="132">
        <v>180000</v>
      </c>
      <c r="AM21" s="132">
        <v>225000</v>
      </c>
      <c r="AN21" s="132">
        <v>187500</v>
      </c>
    </row>
    <row r="22" spans="13:40">
      <c r="M22" s="149" t="s">
        <v>779</v>
      </c>
      <c r="N22" s="149" t="s">
        <v>774</v>
      </c>
      <c r="O22" s="132">
        <f t="shared" si="2"/>
        <v>2971200</v>
      </c>
      <c r="P22" s="132">
        <v>82400</v>
      </c>
      <c r="Q22" s="132">
        <v>84000</v>
      </c>
      <c r="R22" s="132">
        <v>70400</v>
      </c>
      <c r="S22" s="132">
        <v>73600</v>
      </c>
      <c r="T22" s="132">
        <v>88000</v>
      </c>
      <c r="U22" s="132">
        <v>92000</v>
      </c>
      <c r="V22" s="132">
        <v>96000</v>
      </c>
      <c r="W22" s="132">
        <v>100000</v>
      </c>
      <c r="X22" s="132">
        <v>120000</v>
      </c>
      <c r="Y22" s="132">
        <v>104000</v>
      </c>
      <c r="Z22" s="132">
        <v>112000</v>
      </c>
      <c r="AA22" s="132">
        <v>120000</v>
      </c>
      <c r="AB22" s="132">
        <v>108800</v>
      </c>
      <c r="AC22" s="132">
        <v>112000</v>
      </c>
      <c r="AD22" s="132">
        <v>128000</v>
      </c>
      <c r="AE22" s="132">
        <v>136000</v>
      </c>
      <c r="AF22" s="132">
        <v>160000</v>
      </c>
      <c r="AG22" s="132">
        <v>144000</v>
      </c>
      <c r="AH22" s="132">
        <v>134400</v>
      </c>
      <c r="AI22" s="132">
        <v>137600</v>
      </c>
      <c r="AJ22" s="132">
        <v>160000</v>
      </c>
      <c r="AK22" s="132">
        <v>176000</v>
      </c>
      <c r="AL22" s="132">
        <v>192000</v>
      </c>
      <c r="AM22" s="132">
        <v>240000</v>
      </c>
      <c r="AN22" s="132">
        <v>200000</v>
      </c>
    </row>
    <row r="23" spans="13:40">
      <c r="M23" s="149" t="s">
        <v>779</v>
      </c>
      <c r="N23" s="149" t="s">
        <v>775</v>
      </c>
      <c r="O23" s="132">
        <f t="shared" si="2"/>
        <v>3156900</v>
      </c>
      <c r="P23" s="132">
        <v>87550</v>
      </c>
      <c r="Q23" s="132">
        <v>89250</v>
      </c>
      <c r="R23" s="132">
        <v>74800</v>
      </c>
      <c r="S23" s="132">
        <v>78200</v>
      </c>
      <c r="T23" s="132">
        <v>93500</v>
      </c>
      <c r="U23" s="132">
        <v>97750</v>
      </c>
      <c r="V23" s="132">
        <v>102000</v>
      </c>
      <c r="W23" s="132">
        <v>106250</v>
      </c>
      <c r="X23" s="132">
        <v>127500</v>
      </c>
      <c r="Y23" s="132">
        <v>110500</v>
      </c>
      <c r="Z23" s="132">
        <v>119000</v>
      </c>
      <c r="AA23" s="132">
        <v>127500</v>
      </c>
      <c r="AB23" s="132">
        <v>115600</v>
      </c>
      <c r="AC23" s="132">
        <v>119000</v>
      </c>
      <c r="AD23" s="132">
        <v>136000</v>
      </c>
      <c r="AE23" s="132">
        <v>144500</v>
      </c>
      <c r="AF23" s="132">
        <v>170000</v>
      </c>
      <c r="AG23" s="132">
        <v>153000</v>
      </c>
      <c r="AH23" s="132">
        <v>142800</v>
      </c>
      <c r="AI23" s="132">
        <v>146200</v>
      </c>
      <c r="AJ23" s="132">
        <v>170000</v>
      </c>
      <c r="AK23" s="132">
        <v>187000</v>
      </c>
      <c r="AL23" s="132">
        <v>204000</v>
      </c>
      <c r="AM23" s="132">
        <v>255000</v>
      </c>
      <c r="AN23" s="132">
        <v>212500</v>
      </c>
    </row>
    <row r="24" spans="13:40">
      <c r="M24" s="149" t="s">
        <v>779</v>
      </c>
      <c r="N24" s="149" t="s">
        <v>776</v>
      </c>
      <c r="O24" s="132">
        <f t="shared" si="2"/>
        <v>3342600</v>
      </c>
      <c r="P24" s="132">
        <v>92700</v>
      </c>
      <c r="Q24" s="132">
        <v>94500</v>
      </c>
      <c r="R24" s="132">
        <v>79200</v>
      </c>
      <c r="S24" s="132">
        <v>82800</v>
      </c>
      <c r="T24" s="132">
        <v>99000</v>
      </c>
      <c r="U24" s="132">
        <v>103500</v>
      </c>
      <c r="V24" s="132">
        <v>108000</v>
      </c>
      <c r="W24" s="132">
        <v>112500</v>
      </c>
      <c r="X24" s="132">
        <v>135000</v>
      </c>
      <c r="Y24" s="132">
        <v>117000</v>
      </c>
      <c r="Z24" s="132">
        <v>126000</v>
      </c>
      <c r="AA24" s="132">
        <v>135000</v>
      </c>
      <c r="AB24" s="132">
        <v>122400</v>
      </c>
      <c r="AC24" s="132">
        <v>126000</v>
      </c>
      <c r="AD24" s="132">
        <v>144000</v>
      </c>
      <c r="AE24" s="132">
        <v>153000</v>
      </c>
      <c r="AF24" s="132">
        <v>180000</v>
      </c>
      <c r="AG24" s="132">
        <v>162000</v>
      </c>
      <c r="AH24" s="132">
        <v>151200</v>
      </c>
      <c r="AI24" s="132">
        <v>154800</v>
      </c>
      <c r="AJ24" s="132">
        <v>180000</v>
      </c>
      <c r="AK24" s="132">
        <v>198000</v>
      </c>
      <c r="AL24" s="132">
        <v>216000</v>
      </c>
      <c r="AM24" s="132">
        <v>270000</v>
      </c>
      <c r="AN24" s="132">
        <v>225000</v>
      </c>
    </row>
    <row r="25" spans="13:40">
      <c r="M25" s="149" t="s">
        <v>779</v>
      </c>
      <c r="N25" s="149" t="s">
        <v>777</v>
      </c>
      <c r="O25" s="132">
        <f t="shared" si="2"/>
        <v>3528300</v>
      </c>
      <c r="P25" s="132">
        <v>97850</v>
      </c>
      <c r="Q25" s="132">
        <v>99750</v>
      </c>
      <c r="R25" s="132">
        <v>83600</v>
      </c>
      <c r="S25" s="132">
        <v>87400</v>
      </c>
      <c r="T25" s="132">
        <v>104500</v>
      </c>
      <c r="U25" s="132">
        <v>109250</v>
      </c>
      <c r="V25" s="132">
        <v>114000</v>
      </c>
      <c r="W25" s="132">
        <v>118750</v>
      </c>
      <c r="X25" s="132">
        <v>142500</v>
      </c>
      <c r="Y25" s="132">
        <v>123500</v>
      </c>
      <c r="Z25" s="132">
        <v>133000</v>
      </c>
      <c r="AA25" s="132">
        <v>142500</v>
      </c>
      <c r="AB25" s="132">
        <v>129200</v>
      </c>
      <c r="AC25" s="132">
        <v>133000</v>
      </c>
      <c r="AD25" s="132">
        <v>152000</v>
      </c>
      <c r="AE25" s="132">
        <v>161500</v>
      </c>
      <c r="AF25" s="132">
        <v>190000</v>
      </c>
      <c r="AG25" s="132">
        <v>171000</v>
      </c>
      <c r="AH25" s="132">
        <v>159600</v>
      </c>
      <c r="AI25" s="132">
        <v>163400</v>
      </c>
      <c r="AJ25" s="132">
        <v>190000</v>
      </c>
      <c r="AK25" s="132">
        <v>209000</v>
      </c>
      <c r="AL25" s="132">
        <v>228000</v>
      </c>
      <c r="AM25" s="132">
        <v>285000</v>
      </c>
      <c r="AN25" s="132">
        <v>237500</v>
      </c>
    </row>
    <row r="26" spans="13:40">
      <c r="M26" s="149" t="s">
        <v>779</v>
      </c>
      <c r="N26" s="149" t="s">
        <v>778</v>
      </c>
      <c r="O26" s="132">
        <f t="shared" si="2"/>
        <v>3714000</v>
      </c>
      <c r="P26" s="132">
        <v>103000</v>
      </c>
      <c r="Q26" s="132">
        <v>105000</v>
      </c>
      <c r="R26" s="132">
        <v>88000</v>
      </c>
      <c r="S26" s="132">
        <v>92000</v>
      </c>
      <c r="T26" s="132">
        <v>110000</v>
      </c>
      <c r="U26" s="132">
        <v>115000</v>
      </c>
      <c r="V26" s="132">
        <v>120000</v>
      </c>
      <c r="W26" s="132">
        <v>125000</v>
      </c>
      <c r="X26" s="132">
        <v>150000</v>
      </c>
      <c r="Y26" s="132">
        <v>130000</v>
      </c>
      <c r="Z26" s="132">
        <v>140000</v>
      </c>
      <c r="AA26" s="132">
        <v>150000</v>
      </c>
      <c r="AB26" s="132">
        <v>136000</v>
      </c>
      <c r="AC26" s="132">
        <v>140000</v>
      </c>
      <c r="AD26" s="132">
        <v>160000</v>
      </c>
      <c r="AE26" s="132">
        <v>170000</v>
      </c>
      <c r="AF26" s="132">
        <v>200000</v>
      </c>
      <c r="AG26" s="132">
        <v>180000</v>
      </c>
      <c r="AH26" s="132">
        <v>168000</v>
      </c>
      <c r="AI26" s="132">
        <v>172000</v>
      </c>
      <c r="AJ26" s="132">
        <v>200000</v>
      </c>
      <c r="AK26" s="132">
        <v>220000</v>
      </c>
      <c r="AL26" s="132">
        <v>240000</v>
      </c>
      <c r="AM26" s="132">
        <v>300000</v>
      </c>
      <c r="AN26" s="132">
        <v>250000</v>
      </c>
    </row>
    <row r="31" spans="2:3">
      <c r="B31" s="149" t="s">
        <v>434</v>
      </c>
      <c r="C31" s="149" t="s">
        <v>780</v>
      </c>
    </row>
    <row r="32" spans="2:3">
      <c r="B32" s="149" t="s">
        <v>763</v>
      </c>
      <c r="C32" s="149">
        <f>K3+O16</f>
        <v>2507000</v>
      </c>
    </row>
    <row r="33" spans="2:3">
      <c r="B33" s="149" t="s">
        <v>769</v>
      </c>
      <c r="C33" s="149">
        <f t="shared" ref="C33:C42" si="3">K4+O17</f>
        <v>2757700</v>
      </c>
    </row>
    <row r="34" spans="2:3">
      <c r="B34" s="149" t="s">
        <v>770</v>
      </c>
      <c r="C34" s="149">
        <f t="shared" si="3"/>
        <v>3008400</v>
      </c>
    </row>
    <row r="35" spans="2:3">
      <c r="B35" s="149" t="s">
        <v>771</v>
      </c>
      <c r="C35" s="149">
        <f t="shared" si="3"/>
        <v>3259100</v>
      </c>
    </row>
    <row r="36" spans="2:3">
      <c r="B36" s="149" t="s">
        <v>772</v>
      </c>
      <c r="C36" s="149">
        <f t="shared" si="3"/>
        <v>3509800</v>
      </c>
    </row>
    <row r="37" spans="2:3">
      <c r="B37" s="149" t="s">
        <v>773</v>
      </c>
      <c r="C37" s="149">
        <f t="shared" si="3"/>
        <v>3760500</v>
      </c>
    </row>
    <row r="38" spans="2:3">
      <c r="B38" s="149" t="s">
        <v>774</v>
      </c>
      <c r="C38" s="149">
        <f t="shared" si="3"/>
        <v>4011200</v>
      </c>
    </row>
    <row r="39" spans="2:3">
      <c r="B39" s="149" t="s">
        <v>775</v>
      </c>
      <c r="C39" s="149">
        <f t="shared" si="3"/>
        <v>4261900</v>
      </c>
    </row>
    <row r="40" spans="2:3">
      <c r="B40" s="149" t="s">
        <v>776</v>
      </c>
      <c r="C40" s="149">
        <f t="shared" si="3"/>
        <v>4512600</v>
      </c>
    </row>
    <row r="41" spans="2:3">
      <c r="B41" s="149" t="s">
        <v>777</v>
      </c>
      <c r="C41" s="149">
        <f t="shared" si="3"/>
        <v>4763300</v>
      </c>
    </row>
    <row r="42" spans="2:3">
      <c r="B42" s="149" t="s">
        <v>778</v>
      </c>
      <c r="C42" s="149">
        <f t="shared" si="3"/>
        <v>5014000</v>
      </c>
    </row>
  </sheetData>
  <pageMargins left="0.75" right="0.75" top="1" bottom="1" header="0.5" footer="0.5"/>
  <headerFooter/>
  <ignoredErrors>
    <ignoredError sqref="O16:O26" formulaRange="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03"/>
  <sheetViews>
    <sheetView showGridLines="0" workbookViewId="0">
      <selection activeCell="K35" sqref="K34:K35"/>
    </sheetView>
  </sheetViews>
  <sheetFormatPr defaultColWidth="9" defaultRowHeight="12.75"/>
  <cols>
    <col min="1" max="1" width="9" style="133"/>
    <col min="2" max="2" width="10.5" style="146" customWidth="1"/>
    <col min="3" max="7" width="12.125" style="132" customWidth="1"/>
    <col min="8" max="16384" width="9" style="133"/>
  </cols>
  <sheetData>
    <row r="1" s="131" customFormat="1" ht="15.75" spans="1:6">
      <c r="A1" s="136" t="s">
        <v>781</v>
      </c>
      <c r="B1" s="137"/>
      <c r="C1" s="138"/>
      <c r="D1" s="138"/>
      <c r="E1" s="138"/>
      <c r="F1" s="138"/>
    </row>
    <row r="2" spans="2:7">
      <c r="B2" s="147" t="s">
        <v>782</v>
      </c>
      <c r="C2" s="147" t="s">
        <v>783</v>
      </c>
      <c r="D2" s="147"/>
      <c r="E2" s="147"/>
      <c r="F2" s="147"/>
      <c r="G2" s="147"/>
    </row>
    <row r="3" spans="2:7">
      <c r="B3" s="147"/>
      <c r="C3" s="148" t="s">
        <v>784</v>
      </c>
      <c r="D3" s="148" t="s">
        <v>181</v>
      </c>
      <c r="E3" s="148" t="s">
        <v>185</v>
      </c>
      <c r="F3" s="148" t="s">
        <v>184</v>
      </c>
      <c r="G3" s="148" t="s">
        <v>186</v>
      </c>
    </row>
    <row r="4" spans="2:7">
      <c r="B4" s="146">
        <v>1</v>
      </c>
      <c r="C4" s="132">
        <v>20000</v>
      </c>
      <c r="D4" s="132">
        <v>120000</v>
      </c>
      <c r="E4" s="132">
        <v>120000</v>
      </c>
      <c r="F4" s="132">
        <v>120000</v>
      </c>
      <c r="G4" s="132">
        <v>120000</v>
      </c>
    </row>
    <row r="5" spans="2:7">
      <c r="B5" s="146">
        <v>2</v>
      </c>
      <c r="C5" s="132">
        <v>20500</v>
      </c>
      <c r="D5" s="132">
        <v>120500</v>
      </c>
      <c r="E5" s="132">
        <v>120500</v>
      </c>
      <c r="F5" s="132">
        <v>120500</v>
      </c>
      <c r="G5" s="132">
        <v>120500</v>
      </c>
    </row>
    <row r="6" spans="2:7">
      <c r="B6" s="146">
        <v>3</v>
      </c>
      <c r="C6" s="132">
        <v>21000</v>
      </c>
      <c r="D6" s="132">
        <v>121000</v>
      </c>
      <c r="E6" s="132">
        <v>121000</v>
      </c>
      <c r="F6" s="132">
        <v>121000</v>
      </c>
      <c r="G6" s="132">
        <v>121000</v>
      </c>
    </row>
    <row r="7" spans="2:7">
      <c r="B7" s="146">
        <v>4</v>
      </c>
      <c r="C7" s="132">
        <v>21500</v>
      </c>
      <c r="D7" s="132">
        <v>121500</v>
      </c>
      <c r="E7" s="132">
        <v>121500</v>
      </c>
      <c r="F7" s="132">
        <v>121500</v>
      </c>
      <c r="G7" s="132">
        <v>121500</v>
      </c>
    </row>
    <row r="8" spans="2:7">
      <c r="B8" s="146">
        <v>5</v>
      </c>
      <c r="C8" s="132">
        <v>22000</v>
      </c>
      <c r="D8" s="132">
        <v>122000</v>
      </c>
      <c r="E8" s="132">
        <v>122000</v>
      </c>
      <c r="F8" s="132">
        <v>122000</v>
      </c>
      <c r="G8" s="132">
        <v>122000</v>
      </c>
    </row>
    <row r="9" spans="2:7">
      <c r="B9" s="146">
        <v>6</v>
      </c>
      <c r="C9" s="132">
        <v>22500</v>
      </c>
      <c r="D9" s="132">
        <v>122500</v>
      </c>
      <c r="E9" s="132">
        <v>122500</v>
      </c>
      <c r="F9" s="132">
        <v>122500</v>
      </c>
      <c r="G9" s="132">
        <v>122500</v>
      </c>
    </row>
    <row r="10" spans="2:7">
      <c r="B10" s="146">
        <v>7</v>
      </c>
      <c r="C10" s="132">
        <v>23000</v>
      </c>
      <c r="D10" s="132">
        <v>123000</v>
      </c>
      <c r="E10" s="132">
        <v>123000</v>
      </c>
      <c r="F10" s="132">
        <v>123000</v>
      </c>
      <c r="G10" s="132">
        <v>123000</v>
      </c>
    </row>
    <row r="11" spans="2:7">
      <c r="B11" s="146">
        <v>8</v>
      </c>
      <c r="C11" s="132">
        <v>23500</v>
      </c>
      <c r="D11" s="132">
        <v>123500</v>
      </c>
      <c r="E11" s="132">
        <v>123500</v>
      </c>
      <c r="F11" s="132">
        <v>123500</v>
      </c>
      <c r="G11" s="132">
        <v>123500</v>
      </c>
    </row>
    <row r="12" spans="2:7">
      <c r="B12" s="146">
        <v>9</v>
      </c>
      <c r="C12" s="132">
        <v>24000</v>
      </c>
      <c r="D12" s="132">
        <v>124000</v>
      </c>
      <c r="E12" s="132">
        <v>124000</v>
      </c>
      <c r="F12" s="132">
        <v>124000</v>
      </c>
      <c r="G12" s="132">
        <v>124000</v>
      </c>
    </row>
    <row r="13" spans="2:12">
      <c r="B13" s="146">
        <v>10</v>
      </c>
      <c r="C13" s="132">
        <v>24500</v>
      </c>
      <c r="D13" s="132">
        <v>124500</v>
      </c>
      <c r="E13" s="132">
        <v>124500</v>
      </c>
      <c r="F13" s="132">
        <v>124500</v>
      </c>
      <c r="G13" s="132">
        <v>124500</v>
      </c>
      <c r="L13" s="132"/>
    </row>
    <row r="14" spans="2:7">
      <c r="B14" s="146">
        <v>11</v>
      </c>
      <c r="C14" s="132">
        <v>25000</v>
      </c>
      <c r="D14" s="132">
        <v>125000</v>
      </c>
      <c r="E14" s="132">
        <v>125000</v>
      </c>
      <c r="F14" s="132">
        <v>125000</v>
      </c>
      <c r="G14" s="132">
        <v>125000</v>
      </c>
    </row>
    <row r="15" spans="2:7">
      <c r="B15" s="146">
        <v>12</v>
      </c>
      <c r="C15" s="132">
        <v>25500</v>
      </c>
      <c r="D15" s="132">
        <v>125500</v>
      </c>
      <c r="E15" s="132">
        <v>125500</v>
      </c>
      <c r="F15" s="132">
        <v>125500</v>
      </c>
      <c r="G15" s="132">
        <v>125500</v>
      </c>
    </row>
    <row r="16" spans="2:7">
      <c r="B16" s="146">
        <v>13</v>
      </c>
      <c r="C16" s="132">
        <v>26000</v>
      </c>
      <c r="D16" s="132">
        <v>126000</v>
      </c>
      <c r="E16" s="132">
        <v>126000</v>
      </c>
      <c r="F16" s="132">
        <v>126000</v>
      </c>
      <c r="G16" s="132">
        <v>126000</v>
      </c>
    </row>
    <row r="17" spans="2:7">
      <c r="B17" s="146">
        <v>14</v>
      </c>
      <c r="C17" s="132">
        <v>26500</v>
      </c>
      <c r="D17" s="132">
        <v>126500</v>
      </c>
      <c r="E17" s="132">
        <v>126500</v>
      </c>
      <c r="F17" s="132">
        <v>126500</v>
      </c>
      <c r="G17" s="132">
        <v>126500</v>
      </c>
    </row>
    <row r="18" spans="2:7">
      <c r="B18" s="146">
        <v>15</v>
      </c>
      <c r="C18" s="132">
        <v>27000</v>
      </c>
      <c r="D18" s="132">
        <v>127000</v>
      </c>
      <c r="E18" s="132">
        <v>127000</v>
      </c>
      <c r="F18" s="132">
        <v>127000</v>
      </c>
      <c r="G18" s="132">
        <v>127000</v>
      </c>
    </row>
    <row r="19" spans="2:7">
      <c r="B19" s="146">
        <v>16</v>
      </c>
      <c r="C19" s="132">
        <v>27500</v>
      </c>
      <c r="D19" s="132">
        <v>127500</v>
      </c>
      <c r="E19" s="132">
        <v>127500</v>
      </c>
      <c r="F19" s="132">
        <v>127500</v>
      </c>
      <c r="G19" s="132">
        <v>127500</v>
      </c>
    </row>
    <row r="20" spans="2:7">
      <c r="B20" s="146">
        <v>17</v>
      </c>
      <c r="C20" s="132">
        <v>28000</v>
      </c>
      <c r="D20" s="132">
        <v>128000</v>
      </c>
      <c r="E20" s="132">
        <v>128000</v>
      </c>
      <c r="F20" s="132">
        <v>128000</v>
      </c>
      <c r="G20" s="132">
        <v>128000</v>
      </c>
    </row>
    <row r="21" spans="2:7">
      <c r="B21" s="146">
        <v>18</v>
      </c>
      <c r="C21" s="132">
        <v>28500</v>
      </c>
      <c r="D21" s="132">
        <v>128500</v>
      </c>
      <c r="E21" s="132">
        <v>128500</v>
      </c>
      <c r="F21" s="132">
        <v>128500</v>
      </c>
      <c r="G21" s="132">
        <v>128500</v>
      </c>
    </row>
    <row r="22" spans="2:7">
      <c r="B22" s="146">
        <v>19</v>
      </c>
      <c r="C22" s="132">
        <v>29000</v>
      </c>
      <c r="D22" s="132">
        <v>129000</v>
      </c>
      <c r="E22" s="132">
        <v>129000</v>
      </c>
      <c r="F22" s="132">
        <v>129000</v>
      </c>
      <c r="G22" s="132">
        <v>129000</v>
      </c>
    </row>
    <row r="23" spans="2:7">
      <c r="B23" s="146">
        <v>20</v>
      </c>
      <c r="C23" s="132">
        <v>29500</v>
      </c>
      <c r="D23" s="132">
        <v>129500</v>
      </c>
      <c r="E23" s="132">
        <v>129500</v>
      </c>
      <c r="F23" s="132">
        <v>129500</v>
      </c>
      <c r="G23" s="132">
        <v>129500</v>
      </c>
    </row>
    <row r="24" spans="2:7">
      <c r="B24" s="146">
        <v>21</v>
      </c>
      <c r="C24" s="132">
        <v>30000</v>
      </c>
      <c r="D24" s="132">
        <v>130000</v>
      </c>
      <c r="E24" s="132">
        <v>130000</v>
      </c>
      <c r="F24" s="132">
        <v>130000</v>
      </c>
      <c r="G24" s="132">
        <v>130000</v>
      </c>
    </row>
    <row r="25" spans="2:7">
      <c r="B25" s="146">
        <v>22</v>
      </c>
      <c r="C25" s="132">
        <v>30500</v>
      </c>
      <c r="D25" s="132">
        <v>130500</v>
      </c>
      <c r="E25" s="132">
        <v>130500</v>
      </c>
      <c r="F25" s="132">
        <v>130500</v>
      </c>
      <c r="G25" s="132">
        <v>130500</v>
      </c>
    </row>
    <row r="26" spans="2:7">
      <c r="B26" s="146">
        <v>23</v>
      </c>
      <c r="C26" s="132">
        <v>31000</v>
      </c>
      <c r="D26" s="132">
        <v>131000</v>
      </c>
      <c r="E26" s="132">
        <v>131000</v>
      </c>
      <c r="F26" s="132">
        <v>131000</v>
      </c>
      <c r="G26" s="132">
        <v>131000</v>
      </c>
    </row>
    <row r="27" spans="2:7">
      <c r="B27" s="146">
        <v>24</v>
      </c>
      <c r="C27" s="132">
        <v>31500</v>
      </c>
      <c r="D27" s="132">
        <v>131500</v>
      </c>
      <c r="E27" s="132">
        <v>131500</v>
      </c>
      <c r="F27" s="132">
        <v>131500</v>
      </c>
      <c r="G27" s="132">
        <v>131500</v>
      </c>
    </row>
    <row r="28" spans="2:7">
      <c r="B28" s="146">
        <v>25</v>
      </c>
      <c r="C28" s="132">
        <v>32000</v>
      </c>
      <c r="D28" s="132">
        <v>132000</v>
      </c>
      <c r="E28" s="132">
        <v>132000</v>
      </c>
      <c r="F28" s="132">
        <v>132000</v>
      </c>
      <c r="G28" s="132">
        <v>132000</v>
      </c>
    </row>
    <row r="29" spans="2:7">
      <c r="B29" s="146">
        <v>26</v>
      </c>
      <c r="C29" s="132">
        <v>32500</v>
      </c>
      <c r="D29" s="132">
        <v>132500</v>
      </c>
      <c r="E29" s="132">
        <v>132500</v>
      </c>
      <c r="F29" s="132">
        <v>132500</v>
      </c>
      <c r="G29" s="132">
        <v>132500</v>
      </c>
    </row>
    <row r="30" spans="2:7">
      <c r="B30" s="146">
        <v>27</v>
      </c>
      <c r="C30" s="132">
        <v>33000</v>
      </c>
      <c r="D30" s="132">
        <v>133000</v>
      </c>
      <c r="E30" s="132">
        <v>133000</v>
      </c>
      <c r="F30" s="132">
        <v>133000</v>
      </c>
      <c r="G30" s="132">
        <v>133000</v>
      </c>
    </row>
    <row r="31" spans="2:7">
      <c r="B31" s="146">
        <v>28</v>
      </c>
      <c r="C31" s="132">
        <v>33500</v>
      </c>
      <c r="D31" s="132">
        <v>133500</v>
      </c>
      <c r="E31" s="132">
        <v>133500</v>
      </c>
      <c r="F31" s="132">
        <v>133500</v>
      </c>
      <c r="G31" s="132">
        <v>133500</v>
      </c>
    </row>
    <row r="32" spans="2:7">
      <c r="B32" s="146">
        <v>29</v>
      </c>
      <c r="C32" s="132">
        <v>34000</v>
      </c>
      <c r="D32" s="132">
        <v>134000</v>
      </c>
      <c r="E32" s="132">
        <v>134000</v>
      </c>
      <c r="F32" s="132">
        <v>134000</v>
      </c>
      <c r="G32" s="132">
        <v>134000</v>
      </c>
    </row>
    <row r="33" spans="2:7">
      <c r="B33" s="146">
        <v>30</v>
      </c>
      <c r="C33" s="132">
        <v>34500</v>
      </c>
      <c r="D33" s="132">
        <v>134500</v>
      </c>
      <c r="E33" s="132">
        <v>134500</v>
      </c>
      <c r="F33" s="132">
        <v>134500</v>
      </c>
      <c r="G33" s="132">
        <v>134500</v>
      </c>
    </row>
    <row r="34" spans="2:7">
      <c r="B34" s="146">
        <v>31</v>
      </c>
      <c r="C34" s="132">
        <v>35000</v>
      </c>
      <c r="D34" s="132">
        <v>135000</v>
      </c>
      <c r="E34" s="132">
        <v>135000</v>
      </c>
      <c r="F34" s="132">
        <v>135000</v>
      </c>
      <c r="G34" s="132">
        <v>135000</v>
      </c>
    </row>
    <row r="35" spans="2:7">
      <c r="B35" s="146">
        <v>32</v>
      </c>
      <c r="C35" s="132">
        <v>35500</v>
      </c>
      <c r="D35" s="132">
        <v>135500</v>
      </c>
      <c r="E35" s="132">
        <v>135500</v>
      </c>
      <c r="F35" s="132">
        <v>135500</v>
      </c>
      <c r="G35" s="132">
        <v>135500</v>
      </c>
    </row>
    <row r="36" spans="2:7">
      <c r="B36" s="146">
        <v>33</v>
      </c>
      <c r="C36" s="132">
        <v>36000</v>
      </c>
      <c r="D36" s="132">
        <v>136000</v>
      </c>
      <c r="E36" s="132">
        <v>136000</v>
      </c>
      <c r="F36" s="132">
        <v>136000</v>
      </c>
      <c r="G36" s="132">
        <v>136000</v>
      </c>
    </row>
    <row r="37" spans="2:7">
      <c r="B37" s="146">
        <v>34</v>
      </c>
      <c r="C37" s="132">
        <v>36500</v>
      </c>
      <c r="D37" s="132">
        <v>136500</v>
      </c>
      <c r="E37" s="132">
        <v>136500</v>
      </c>
      <c r="F37" s="132">
        <v>136500</v>
      </c>
      <c r="G37" s="132">
        <v>136500</v>
      </c>
    </row>
    <row r="38" spans="2:7">
      <c r="B38" s="146">
        <v>35</v>
      </c>
      <c r="C38" s="132">
        <v>37000</v>
      </c>
      <c r="D38" s="132">
        <v>137000</v>
      </c>
      <c r="E38" s="132">
        <v>137000</v>
      </c>
      <c r="F38" s="132">
        <v>137000</v>
      </c>
      <c r="G38" s="132">
        <v>137000</v>
      </c>
    </row>
    <row r="39" spans="2:7">
      <c r="B39" s="146">
        <v>36</v>
      </c>
      <c r="C39" s="132">
        <v>37500</v>
      </c>
      <c r="D39" s="132">
        <v>137500</v>
      </c>
      <c r="E39" s="132">
        <v>137500</v>
      </c>
      <c r="F39" s="132">
        <v>137500</v>
      </c>
      <c r="G39" s="132">
        <v>137500</v>
      </c>
    </row>
    <row r="40" spans="2:7">
      <c r="B40" s="146">
        <v>37</v>
      </c>
      <c r="C40" s="132">
        <v>38000</v>
      </c>
      <c r="D40" s="132">
        <v>138000</v>
      </c>
      <c r="E40" s="132">
        <v>138000</v>
      </c>
      <c r="F40" s="132">
        <v>138000</v>
      </c>
      <c r="G40" s="132">
        <v>138000</v>
      </c>
    </row>
    <row r="41" spans="2:7">
      <c r="B41" s="146">
        <v>38</v>
      </c>
      <c r="C41" s="132">
        <v>38500</v>
      </c>
      <c r="D41" s="132">
        <v>138500</v>
      </c>
      <c r="E41" s="132">
        <v>138500</v>
      </c>
      <c r="F41" s="132">
        <v>138500</v>
      </c>
      <c r="G41" s="132">
        <v>138500</v>
      </c>
    </row>
    <row r="42" spans="2:7">
      <c r="B42" s="146">
        <v>39</v>
      </c>
      <c r="C42" s="132">
        <v>39000</v>
      </c>
      <c r="D42" s="132">
        <v>139000</v>
      </c>
      <c r="E42" s="132">
        <v>139000</v>
      </c>
      <c r="F42" s="132">
        <v>139000</v>
      </c>
      <c r="G42" s="132">
        <v>139000</v>
      </c>
    </row>
    <row r="43" spans="2:7">
      <c r="B43" s="146">
        <v>40</v>
      </c>
      <c r="C43" s="132">
        <v>39500</v>
      </c>
      <c r="D43" s="132">
        <v>139500</v>
      </c>
      <c r="E43" s="132">
        <v>139500</v>
      </c>
      <c r="F43" s="132">
        <v>139500</v>
      </c>
      <c r="G43" s="132">
        <v>139500</v>
      </c>
    </row>
    <row r="44" spans="2:7">
      <c r="B44" s="146">
        <v>41</v>
      </c>
      <c r="C44" s="132">
        <v>40000</v>
      </c>
      <c r="D44" s="132">
        <v>140000</v>
      </c>
      <c r="E44" s="132">
        <v>140000</v>
      </c>
      <c r="F44" s="132">
        <v>140000</v>
      </c>
      <c r="G44" s="132">
        <v>140000</v>
      </c>
    </row>
    <row r="45" spans="2:7">
      <c r="B45" s="146">
        <v>42</v>
      </c>
      <c r="C45" s="132">
        <v>40500</v>
      </c>
      <c r="D45" s="132">
        <v>140500</v>
      </c>
      <c r="E45" s="132">
        <v>140500</v>
      </c>
      <c r="F45" s="132">
        <v>140500</v>
      </c>
      <c r="G45" s="132">
        <v>140500</v>
      </c>
    </row>
    <row r="46" spans="2:7">
      <c r="B46" s="146">
        <v>43</v>
      </c>
      <c r="C46" s="132">
        <v>41000</v>
      </c>
      <c r="D46" s="132">
        <v>141000</v>
      </c>
      <c r="E46" s="132">
        <v>141000</v>
      </c>
      <c r="F46" s="132">
        <v>141000</v>
      </c>
      <c r="G46" s="132">
        <v>141000</v>
      </c>
    </row>
    <row r="47" spans="2:7">
      <c r="B47" s="146">
        <v>44</v>
      </c>
      <c r="C47" s="132">
        <v>41500</v>
      </c>
      <c r="D47" s="132">
        <v>141500</v>
      </c>
      <c r="E47" s="132">
        <v>141500</v>
      </c>
      <c r="F47" s="132">
        <v>141500</v>
      </c>
      <c r="G47" s="132">
        <v>141500</v>
      </c>
    </row>
    <row r="48" spans="2:7">
      <c r="B48" s="146">
        <v>45</v>
      </c>
      <c r="C48" s="132">
        <v>42000</v>
      </c>
      <c r="D48" s="132">
        <v>142000</v>
      </c>
      <c r="E48" s="132">
        <v>142000</v>
      </c>
      <c r="F48" s="132">
        <v>142000</v>
      </c>
      <c r="G48" s="132">
        <v>142000</v>
      </c>
    </row>
    <row r="49" spans="2:7">
      <c r="B49" s="146">
        <v>46</v>
      </c>
      <c r="C49" s="132">
        <v>42500</v>
      </c>
      <c r="D49" s="132">
        <v>142500</v>
      </c>
      <c r="E49" s="132">
        <v>142500</v>
      </c>
      <c r="F49" s="132">
        <v>142500</v>
      </c>
      <c r="G49" s="132">
        <v>142500</v>
      </c>
    </row>
    <row r="50" spans="2:7">
      <c r="B50" s="146">
        <v>47</v>
      </c>
      <c r="C50" s="132">
        <v>43000</v>
      </c>
      <c r="D50" s="132">
        <v>143000</v>
      </c>
      <c r="E50" s="132">
        <v>143000</v>
      </c>
      <c r="F50" s="132">
        <v>143000</v>
      </c>
      <c r="G50" s="132">
        <v>143000</v>
      </c>
    </row>
    <row r="51" spans="2:7">
      <c r="B51" s="146">
        <v>48</v>
      </c>
      <c r="C51" s="132">
        <v>43500</v>
      </c>
      <c r="D51" s="132">
        <v>143500</v>
      </c>
      <c r="E51" s="132">
        <v>143500</v>
      </c>
      <c r="F51" s="132">
        <v>143500</v>
      </c>
      <c r="G51" s="132">
        <v>143500</v>
      </c>
    </row>
    <row r="52" spans="2:7">
      <c r="B52" s="146">
        <v>49</v>
      </c>
      <c r="C52" s="132">
        <v>44000</v>
      </c>
      <c r="D52" s="132">
        <v>144000</v>
      </c>
      <c r="E52" s="132">
        <v>144000</v>
      </c>
      <c r="F52" s="132">
        <v>144000</v>
      </c>
      <c r="G52" s="132">
        <v>144000</v>
      </c>
    </row>
    <row r="53" spans="2:7">
      <c r="B53" s="146">
        <v>50</v>
      </c>
      <c r="C53" s="132">
        <v>44500</v>
      </c>
      <c r="D53" s="132">
        <v>144500</v>
      </c>
      <c r="E53" s="132">
        <v>144500</v>
      </c>
      <c r="F53" s="132">
        <v>144500</v>
      </c>
      <c r="G53" s="132">
        <v>144500</v>
      </c>
    </row>
    <row r="54" spans="2:7">
      <c r="B54" s="146">
        <v>51</v>
      </c>
      <c r="C54" s="132">
        <v>45000</v>
      </c>
      <c r="D54" s="132">
        <v>145000</v>
      </c>
      <c r="E54" s="132">
        <v>145000</v>
      </c>
      <c r="F54" s="132">
        <v>145000</v>
      </c>
      <c r="G54" s="132">
        <v>145000</v>
      </c>
    </row>
    <row r="55" spans="2:7">
      <c r="B55" s="146">
        <v>52</v>
      </c>
      <c r="C55" s="132">
        <v>45500</v>
      </c>
      <c r="D55" s="132">
        <v>145500</v>
      </c>
      <c r="E55" s="132">
        <v>145500</v>
      </c>
      <c r="F55" s="132">
        <v>145500</v>
      </c>
      <c r="G55" s="132">
        <v>145500</v>
      </c>
    </row>
    <row r="56" spans="2:7">
      <c r="B56" s="146">
        <v>53</v>
      </c>
      <c r="C56" s="132">
        <v>46000</v>
      </c>
      <c r="D56" s="132">
        <v>146000</v>
      </c>
      <c r="E56" s="132">
        <v>146000</v>
      </c>
      <c r="F56" s="132">
        <v>146000</v>
      </c>
      <c r="G56" s="132">
        <v>146000</v>
      </c>
    </row>
    <row r="57" spans="2:7">
      <c r="B57" s="146">
        <v>54</v>
      </c>
      <c r="C57" s="132">
        <v>46500</v>
      </c>
      <c r="D57" s="132">
        <v>146500</v>
      </c>
      <c r="E57" s="132">
        <v>146500</v>
      </c>
      <c r="F57" s="132">
        <v>146500</v>
      </c>
      <c r="G57" s="132">
        <v>146500</v>
      </c>
    </row>
    <row r="58" spans="2:7">
      <c r="B58" s="146">
        <v>55</v>
      </c>
      <c r="C58" s="132">
        <v>47000</v>
      </c>
      <c r="D58" s="132">
        <v>147000</v>
      </c>
      <c r="E58" s="132">
        <v>147000</v>
      </c>
      <c r="F58" s="132">
        <v>147000</v>
      </c>
      <c r="G58" s="132">
        <v>147000</v>
      </c>
    </row>
    <row r="59" spans="2:7">
      <c r="B59" s="146">
        <v>56</v>
      </c>
      <c r="C59" s="132">
        <v>47500</v>
      </c>
      <c r="D59" s="132">
        <v>147500</v>
      </c>
      <c r="E59" s="132">
        <v>147500</v>
      </c>
      <c r="F59" s="132">
        <v>147500</v>
      </c>
      <c r="G59" s="132">
        <v>147500</v>
      </c>
    </row>
    <row r="60" spans="2:7">
      <c r="B60" s="146">
        <v>57</v>
      </c>
      <c r="C60" s="132">
        <v>48000</v>
      </c>
      <c r="D60" s="132">
        <v>148000</v>
      </c>
      <c r="E60" s="132">
        <v>148000</v>
      </c>
      <c r="F60" s="132">
        <v>148000</v>
      </c>
      <c r="G60" s="132">
        <v>148000</v>
      </c>
    </row>
    <row r="61" spans="2:7">
      <c r="B61" s="146">
        <v>58</v>
      </c>
      <c r="C61" s="132">
        <v>48500</v>
      </c>
      <c r="D61" s="132">
        <v>148500</v>
      </c>
      <c r="E61" s="132">
        <v>148500</v>
      </c>
      <c r="F61" s="132">
        <v>148500</v>
      </c>
      <c r="G61" s="132">
        <v>148500</v>
      </c>
    </row>
    <row r="62" spans="2:7">
      <c r="B62" s="146">
        <v>59</v>
      </c>
      <c r="C62" s="132">
        <v>49000</v>
      </c>
      <c r="D62" s="132">
        <v>149000</v>
      </c>
      <c r="E62" s="132">
        <v>149000</v>
      </c>
      <c r="F62" s="132">
        <v>149000</v>
      </c>
      <c r="G62" s="132">
        <v>149000</v>
      </c>
    </row>
    <row r="63" spans="2:7">
      <c r="B63" s="146">
        <v>60</v>
      </c>
      <c r="C63" s="132">
        <v>49500</v>
      </c>
      <c r="D63" s="132">
        <v>149500</v>
      </c>
      <c r="E63" s="132">
        <v>149500</v>
      </c>
      <c r="F63" s="132">
        <v>149500</v>
      </c>
      <c r="G63" s="132">
        <v>149500</v>
      </c>
    </row>
    <row r="64" spans="2:7">
      <c r="B64" s="146">
        <v>61</v>
      </c>
      <c r="C64" s="132">
        <v>50000</v>
      </c>
      <c r="D64" s="132">
        <v>150000</v>
      </c>
      <c r="E64" s="132">
        <v>150000</v>
      </c>
      <c r="F64" s="132">
        <v>150000</v>
      </c>
      <c r="G64" s="132">
        <v>150000</v>
      </c>
    </row>
    <row r="65" spans="2:7">
      <c r="B65" s="146">
        <v>62</v>
      </c>
      <c r="C65" s="132">
        <v>50500</v>
      </c>
      <c r="D65" s="132">
        <v>150500</v>
      </c>
      <c r="E65" s="132">
        <v>150500</v>
      </c>
      <c r="F65" s="132">
        <v>150500</v>
      </c>
      <c r="G65" s="132">
        <v>150500</v>
      </c>
    </row>
    <row r="66" spans="2:7">
      <c r="B66" s="146">
        <v>63</v>
      </c>
      <c r="C66" s="132">
        <v>51000</v>
      </c>
      <c r="D66" s="132">
        <v>151000</v>
      </c>
      <c r="E66" s="132">
        <v>151000</v>
      </c>
      <c r="F66" s="132">
        <v>151000</v>
      </c>
      <c r="G66" s="132">
        <v>151000</v>
      </c>
    </row>
    <row r="67" spans="2:7">
      <c r="B67" s="146">
        <v>64</v>
      </c>
      <c r="C67" s="132">
        <v>51500</v>
      </c>
      <c r="D67" s="132">
        <v>151500</v>
      </c>
      <c r="E67" s="132">
        <v>151500</v>
      </c>
      <c r="F67" s="132">
        <v>151500</v>
      </c>
      <c r="G67" s="132">
        <v>151500</v>
      </c>
    </row>
    <row r="68" spans="2:7">
      <c r="B68" s="146">
        <v>65</v>
      </c>
      <c r="C68" s="132">
        <v>52000</v>
      </c>
      <c r="D68" s="132">
        <v>152000</v>
      </c>
      <c r="E68" s="132">
        <v>152000</v>
      </c>
      <c r="F68" s="132">
        <v>152000</v>
      </c>
      <c r="G68" s="132">
        <v>152000</v>
      </c>
    </row>
    <row r="69" spans="2:7">
      <c r="B69" s="146">
        <v>66</v>
      </c>
      <c r="C69" s="132">
        <v>52500</v>
      </c>
      <c r="D69" s="132">
        <v>152500</v>
      </c>
      <c r="E69" s="132">
        <v>152500</v>
      </c>
      <c r="F69" s="132">
        <v>152500</v>
      </c>
      <c r="G69" s="132">
        <v>152500</v>
      </c>
    </row>
    <row r="70" spans="2:7">
      <c r="B70" s="146">
        <v>67</v>
      </c>
      <c r="C70" s="132">
        <v>53000</v>
      </c>
      <c r="D70" s="132">
        <v>153000</v>
      </c>
      <c r="E70" s="132">
        <v>153000</v>
      </c>
      <c r="F70" s="132">
        <v>153000</v>
      </c>
      <c r="G70" s="132">
        <v>153000</v>
      </c>
    </row>
    <row r="71" spans="2:7">
      <c r="B71" s="146">
        <v>68</v>
      </c>
      <c r="C71" s="132">
        <v>53500</v>
      </c>
      <c r="D71" s="132">
        <v>153500</v>
      </c>
      <c r="E71" s="132">
        <v>153500</v>
      </c>
      <c r="F71" s="132">
        <v>153500</v>
      </c>
      <c r="G71" s="132">
        <v>153500</v>
      </c>
    </row>
    <row r="72" spans="2:7">
      <c r="B72" s="146">
        <v>69</v>
      </c>
      <c r="C72" s="132">
        <v>54000</v>
      </c>
      <c r="D72" s="132">
        <v>154000</v>
      </c>
      <c r="E72" s="132">
        <v>154000</v>
      </c>
      <c r="F72" s="132">
        <v>154000</v>
      </c>
      <c r="G72" s="132">
        <v>154000</v>
      </c>
    </row>
    <row r="73" spans="2:7">
      <c r="B73" s="146">
        <v>70</v>
      </c>
      <c r="C73" s="132">
        <v>54500</v>
      </c>
      <c r="D73" s="132">
        <v>154500</v>
      </c>
      <c r="E73" s="132">
        <v>154500</v>
      </c>
      <c r="F73" s="132">
        <v>154500</v>
      </c>
      <c r="G73" s="132">
        <v>154500</v>
      </c>
    </row>
    <row r="74" spans="2:7">
      <c r="B74" s="146">
        <v>71</v>
      </c>
      <c r="C74" s="132">
        <v>55000</v>
      </c>
      <c r="D74" s="132">
        <v>155000</v>
      </c>
      <c r="E74" s="132">
        <v>155000</v>
      </c>
      <c r="F74" s="132">
        <v>155000</v>
      </c>
      <c r="G74" s="132">
        <v>155000</v>
      </c>
    </row>
    <row r="75" spans="2:7">
      <c r="B75" s="146">
        <v>72</v>
      </c>
      <c r="C75" s="132">
        <v>55500</v>
      </c>
      <c r="D75" s="132">
        <v>155500</v>
      </c>
      <c r="E75" s="132">
        <v>155500</v>
      </c>
      <c r="F75" s="132">
        <v>155500</v>
      </c>
      <c r="G75" s="132">
        <v>155500</v>
      </c>
    </row>
    <row r="76" spans="2:7">
      <c r="B76" s="146">
        <v>73</v>
      </c>
      <c r="C76" s="132">
        <v>56000</v>
      </c>
      <c r="D76" s="132">
        <v>156000</v>
      </c>
      <c r="E76" s="132">
        <v>156000</v>
      </c>
      <c r="F76" s="132">
        <v>156000</v>
      </c>
      <c r="G76" s="132">
        <v>156000</v>
      </c>
    </row>
    <row r="77" spans="2:7">
      <c r="B77" s="146">
        <v>74</v>
      </c>
      <c r="C77" s="132">
        <v>56500</v>
      </c>
      <c r="D77" s="132">
        <v>156500</v>
      </c>
      <c r="E77" s="132">
        <v>156500</v>
      </c>
      <c r="F77" s="132">
        <v>156500</v>
      </c>
      <c r="G77" s="132">
        <v>156500</v>
      </c>
    </row>
    <row r="78" spans="2:7">
      <c r="B78" s="146">
        <v>75</v>
      </c>
      <c r="C78" s="132">
        <v>57000</v>
      </c>
      <c r="D78" s="132">
        <v>157000</v>
      </c>
      <c r="E78" s="132">
        <v>157000</v>
      </c>
      <c r="F78" s="132">
        <v>157000</v>
      </c>
      <c r="G78" s="132">
        <v>157000</v>
      </c>
    </row>
    <row r="79" spans="2:7">
      <c r="B79" s="146">
        <v>76</v>
      </c>
      <c r="C79" s="132">
        <v>57500</v>
      </c>
      <c r="D79" s="132">
        <v>157500</v>
      </c>
      <c r="E79" s="132">
        <v>157500</v>
      </c>
      <c r="F79" s="132">
        <v>157500</v>
      </c>
      <c r="G79" s="132">
        <v>157500</v>
      </c>
    </row>
    <row r="80" spans="2:7">
      <c r="B80" s="146">
        <v>77</v>
      </c>
      <c r="C80" s="132">
        <v>58000</v>
      </c>
      <c r="D80" s="132">
        <v>158000</v>
      </c>
      <c r="E80" s="132">
        <v>158000</v>
      </c>
      <c r="F80" s="132">
        <v>158000</v>
      </c>
      <c r="G80" s="132">
        <v>158000</v>
      </c>
    </row>
    <row r="81" spans="2:7">
      <c r="B81" s="146">
        <v>78</v>
      </c>
      <c r="C81" s="132">
        <v>58500</v>
      </c>
      <c r="D81" s="132">
        <v>158500</v>
      </c>
      <c r="E81" s="132">
        <v>158500</v>
      </c>
      <c r="F81" s="132">
        <v>158500</v>
      </c>
      <c r="G81" s="132">
        <v>158500</v>
      </c>
    </row>
    <row r="82" spans="2:7">
      <c r="B82" s="146">
        <v>79</v>
      </c>
      <c r="C82" s="132">
        <v>59000</v>
      </c>
      <c r="D82" s="132">
        <v>159000</v>
      </c>
      <c r="E82" s="132">
        <v>159000</v>
      </c>
      <c r="F82" s="132">
        <v>159000</v>
      </c>
      <c r="G82" s="132">
        <v>159000</v>
      </c>
    </row>
    <row r="83" spans="2:7">
      <c r="B83" s="146">
        <v>80</v>
      </c>
      <c r="C83" s="132">
        <v>59500</v>
      </c>
      <c r="D83" s="132">
        <v>159500</v>
      </c>
      <c r="E83" s="132">
        <v>159500</v>
      </c>
      <c r="F83" s="132">
        <v>159500</v>
      </c>
      <c r="G83" s="132">
        <v>159500</v>
      </c>
    </row>
    <row r="84" spans="2:7">
      <c r="B84" s="146">
        <v>81</v>
      </c>
      <c r="C84" s="132">
        <v>60000</v>
      </c>
      <c r="D84" s="132">
        <v>160000</v>
      </c>
      <c r="E84" s="132">
        <v>160000</v>
      </c>
      <c r="F84" s="132">
        <v>160000</v>
      </c>
      <c r="G84" s="132">
        <v>160000</v>
      </c>
    </row>
    <row r="85" spans="2:7">
      <c r="B85" s="146">
        <v>82</v>
      </c>
      <c r="C85" s="132">
        <v>60500</v>
      </c>
      <c r="D85" s="132">
        <v>160500</v>
      </c>
      <c r="E85" s="132">
        <v>160500</v>
      </c>
      <c r="F85" s="132">
        <v>160500</v>
      </c>
      <c r="G85" s="132">
        <v>160500</v>
      </c>
    </row>
    <row r="86" spans="2:7">
      <c r="B86" s="146">
        <v>83</v>
      </c>
      <c r="C86" s="132">
        <v>61000</v>
      </c>
      <c r="D86" s="132">
        <v>161000</v>
      </c>
      <c r="E86" s="132">
        <v>161000</v>
      </c>
      <c r="F86" s="132">
        <v>161000</v>
      </c>
      <c r="G86" s="132">
        <v>161000</v>
      </c>
    </row>
    <row r="87" spans="2:7">
      <c r="B87" s="146">
        <v>84</v>
      </c>
      <c r="C87" s="132">
        <v>61500</v>
      </c>
      <c r="D87" s="132">
        <v>161500</v>
      </c>
      <c r="E87" s="132">
        <v>161500</v>
      </c>
      <c r="F87" s="132">
        <v>161500</v>
      </c>
      <c r="G87" s="132">
        <v>161500</v>
      </c>
    </row>
    <row r="88" spans="2:7">
      <c r="B88" s="146">
        <v>85</v>
      </c>
      <c r="C88" s="132">
        <v>62000</v>
      </c>
      <c r="D88" s="132">
        <v>162000</v>
      </c>
      <c r="E88" s="132">
        <v>162000</v>
      </c>
      <c r="F88" s="132">
        <v>162000</v>
      </c>
      <c r="G88" s="132">
        <v>162000</v>
      </c>
    </row>
    <row r="89" spans="2:7">
      <c r="B89" s="146">
        <v>86</v>
      </c>
      <c r="C89" s="132">
        <v>62500</v>
      </c>
      <c r="D89" s="132">
        <v>162500</v>
      </c>
      <c r="E89" s="132">
        <v>162500</v>
      </c>
      <c r="F89" s="132">
        <v>162500</v>
      </c>
      <c r="G89" s="132">
        <v>162500</v>
      </c>
    </row>
    <row r="90" spans="2:7">
      <c r="B90" s="146">
        <v>87</v>
      </c>
      <c r="C90" s="132">
        <v>63000</v>
      </c>
      <c r="D90" s="132">
        <v>163000</v>
      </c>
      <c r="E90" s="132">
        <v>163000</v>
      </c>
      <c r="F90" s="132">
        <v>163000</v>
      </c>
      <c r="G90" s="132">
        <v>163000</v>
      </c>
    </row>
    <row r="91" spans="2:7">
      <c r="B91" s="146">
        <v>88</v>
      </c>
      <c r="C91" s="132">
        <v>63500</v>
      </c>
      <c r="D91" s="132">
        <v>163500</v>
      </c>
      <c r="E91" s="132">
        <v>163500</v>
      </c>
      <c r="F91" s="132">
        <v>163500</v>
      </c>
      <c r="G91" s="132">
        <v>163500</v>
      </c>
    </row>
    <row r="92" spans="2:7">
      <c r="B92" s="146">
        <v>89</v>
      </c>
      <c r="C92" s="132">
        <v>64000</v>
      </c>
      <c r="D92" s="132">
        <v>164000</v>
      </c>
      <c r="E92" s="132">
        <v>164000</v>
      </c>
      <c r="F92" s="132">
        <v>164000</v>
      </c>
      <c r="G92" s="132">
        <v>164000</v>
      </c>
    </row>
    <row r="93" spans="2:7">
      <c r="B93" s="146">
        <v>90</v>
      </c>
      <c r="C93" s="132">
        <v>64500</v>
      </c>
      <c r="D93" s="132">
        <v>164500</v>
      </c>
      <c r="E93" s="132">
        <v>164500</v>
      </c>
      <c r="F93" s="132">
        <v>164500</v>
      </c>
      <c r="G93" s="132">
        <v>164500</v>
      </c>
    </row>
    <row r="94" spans="2:7">
      <c r="B94" s="146">
        <v>91</v>
      </c>
      <c r="C94" s="132">
        <v>65000</v>
      </c>
      <c r="D94" s="132">
        <v>165000</v>
      </c>
      <c r="E94" s="132">
        <v>165000</v>
      </c>
      <c r="F94" s="132">
        <v>165000</v>
      </c>
      <c r="G94" s="132">
        <v>165000</v>
      </c>
    </row>
    <row r="95" spans="2:7">
      <c r="B95" s="146">
        <v>92</v>
      </c>
      <c r="C95" s="132">
        <v>65500</v>
      </c>
      <c r="D95" s="132">
        <v>165500</v>
      </c>
      <c r="E95" s="132">
        <v>165500</v>
      </c>
      <c r="F95" s="132">
        <v>165500</v>
      </c>
      <c r="G95" s="132">
        <v>165500</v>
      </c>
    </row>
    <row r="96" spans="2:7">
      <c r="B96" s="146">
        <v>93</v>
      </c>
      <c r="C96" s="132">
        <v>66000</v>
      </c>
      <c r="D96" s="132">
        <v>166000</v>
      </c>
      <c r="E96" s="132">
        <v>166000</v>
      </c>
      <c r="F96" s="132">
        <v>166000</v>
      </c>
      <c r="G96" s="132">
        <v>166000</v>
      </c>
    </row>
    <row r="97" spans="2:7">
      <c r="B97" s="146">
        <v>94</v>
      </c>
      <c r="C97" s="132">
        <v>66500</v>
      </c>
      <c r="D97" s="132">
        <v>166500</v>
      </c>
      <c r="E97" s="132">
        <v>166500</v>
      </c>
      <c r="F97" s="132">
        <v>166500</v>
      </c>
      <c r="G97" s="132">
        <v>166500</v>
      </c>
    </row>
    <row r="98" spans="2:7">
      <c r="B98" s="146">
        <v>95</v>
      </c>
      <c r="C98" s="132">
        <v>67000</v>
      </c>
      <c r="D98" s="132">
        <v>167000</v>
      </c>
      <c r="E98" s="132">
        <v>167000</v>
      </c>
      <c r="F98" s="132">
        <v>167000</v>
      </c>
      <c r="G98" s="132">
        <v>167000</v>
      </c>
    </row>
    <row r="99" spans="2:7">
      <c r="B99" s="146">
        <v>96</v>
      </c>
      <c r="C99" s="132">
        <v>67500</v>
      </c>
      <c r="D99" s="132">
        <v>167500</v>
      </c>
      <c r="E99" s="132">
        <v>167500</v>
      </c>
      <c r="F99" s="132">
        <v>167500</v>
      </c>
      <c r="G99" s="132">
        <v>167500</v>
      </c>
    </row>
    <row r="100" spans="2:7">
      <c r="B100" s="146">
        <v>97</v>
      </c>
      <c r="C100" s="132">
        <v>68000</v>
      </c>
      <c r="D100" s="132">
        <v>168000</v>
      </c>
      <c r="E100" s="132">
        <v>168000</v>
      </c>
      <c r="F100" s="132">
        <v>168000</v>
      </c>
      <c r="G100" s="132">
        <v>168000</v>
      </c>
    </row>
    <row r="101" spans="2:7">
      <c r="B101" s="146">
        <v>98</v>
      </c>
      <c r="C101" s="132">
        <v>68500</v>
      </c>
      <c r="D101" s="132">
        <v>168500</v>
      </c>
      <c r="E101" s="132">
        <v>168500</v>
      </c>
      <c r="F101" s="132">
        <v>168500</v>
      </c>
      <c r="G101" s="132">
        <v>168500</v>
      </c>
    </row>
    <row r="102" spans="2:7">
      <c r="B102" s="146">
        <v>99</v>
      </c>
      <c r="C102" s="132">
        <v>69000</v>
      </c>
      <c r="D102" s="132">
        <v>169000</v>
      </c>
      <c r="E102" s="132">
        <v>169000</v>
      </c>
      <c r="F102" s="132">
        <v>169000</v>
      </c>
      <c r="G102" s="132">
        <v>169000</v>
      </c>
    </row>
    <row r="103" spans="2:7">
      <c r="B103" s="146">
        <v>100</v>
      </c>
      <c r="C103" s="132">
        <v>69500</v>
      </c>
      <c r="D103" s="132">
        <v>169500</v>
      </c>
      <c r="E103" s="132">
        <v>169500</v>
      </c>
      <c r="F103" s="132">
        <v>169500</v>
      </c>
      <c r="G103" s="132">
        <v>169500</v>
      </c>
    </row>
    <row r="104" spans="2:7">
      <c r="B104" s="146">
        <v>101</v>
      </c>
      <c r="C104" s="132">
        <v>70000</v>
      </c>
      <c r="D104" s="132">
        <v>170000</v>
      </c>
      <c r="E104" s="132">
        <v>170000</v>
      </c>
      <c r="F104" s="132">
        <v>170000</v>
      </c>
      <c r="G104" s="132">
        <v>170000</v>
      </c>
    </row>
    <row r="105" spans="2:7">
      <c r="B105" s="146">
        <v>102</v>
      </c>
      <c r="C105" s="132">
        <v>70500</v>
      </c>
      <c r="D105" s="132">
        <v>170500</v>
      </c>
      <c r="E105" s="132">
        <v>170500</v>
      </c>
      <c r="F105" s="132">
        <v>170500</v>
      </c>
      <c r="G105" s="132">
        <v>170500</v>
      </c>
    </row>
    <row r="106" spans="2:7">
      <c r="B106" s="146">
        <v>103</v>
      </c>
      <c r="C106" s="132">
        <v>71000</v>
      </c>
      <c r="D106" s="132">
        <v>171000</v>
      </c>
      <c r="E106" s="132">
        <v>171000</v>
      </c>
      <c r="F106" s="132">
        <v>171000</v>
      </c>
      <c r="G106" s="132">
        <v>171000</v>
      </c>
    </row>
    <row r="107" spans="2:7">
      <c r="B107" s="146">
        <v>104</v>
      </c>
      <c r="C107" s="132">
        <v>71500</v>
      </c>
      <c r="D107" s="132">
        <v>171500</v>
      </c>
      <c r="E107" s="132">
        <v>171500</v>
      </c>
      <c r="F107" s="132">
        <v>171500</v>
      </c>
      <c r="G107" s="132">
        <v>171500</v>
      </c>
    </row>
    <row r="108" spans="2:7">
      <c r="B108" s="146">
        <v>105</v>
      </c>
      <c r="C108" s="132">
        <v>72000</v>
      </c>
      <c r="D108" s="132">
        <v>172000</v>
      </c>
      <c r="E108" s="132">
        <v>172000</v>
      </c>
      <c r="F108" s="132">
        <v>172000</v>
      </c>
      <c r="G108" s="132">
        <v>172000</v>
      </c>
    </row>
    <row r="109" spans="2:7">
      <c r="B109" s="146">
        <v>106</v>
      </c>
      <c r="C109" s="132">
        <v>72500</v>
      </c>
      <c r="D109" s="132">
        <v>172500</v>
      </c>
      <c r="E109" s="132">
        <v>172500</v>
      </c>
      <c r="F109" s="132">
        <v>172500</v>
      </c>
      <c r="G109" s="132">
        <v>172500</v>
      </c>
    </row>
    <row r="110" spans="2:7">
      <c r="B110" s="146">
        <v>107</v>
      </c>
      <c r="C110" s="132">
        <v>73000</v>
      </c>
      <c r="D110" s="132">
        <v>173000</v>
      </c>
      <c r="E110" s="132">
        <v>173000</v>
      </c>
      <c r="F110" s="132">
        <v>173000</v>
      </c>
      <c r="G110" s="132">
        <v>173000</v>
      </c>
    </row>
    <row r="111" spans="2:7">
      <c r="B111" s="146">
        <v>108</v>
      </c>
      <c r="C111" s="132">
        <v>73500</v>
      </c>
      <c r="D111" s="132">
        <v>173500</v>
      </c>
      <c r="E111" s="132">
        <v>173500</v>
      </c>
      <c r="F111" s="132">
        <v>173500</v>
      </c>
      <c r="G111" s="132">
        <v>173500</v>
      </c>
    </row>
    <row r="112" spans="2:7">
      <c r="B112" s="146">
        <v>109</v>
      </c>
      <c r="C112" s="132">
        <v>74000</v>
      </c>
      <c r="D112" s="132">
        <v>174000</v>
      </c>
      <c r="E112" s="132">
        <v>174000</v>
      </c>
      <c r="F112" s="132">
        <v>174000</v>
      </c>
      <c r="G112" s="132">
        <v>174000</v>
      </c>
    </row>
    <row r="113" spans="2:7">
      <c r="B113" s="146">
        <v>110</v>
      </c>
      <c r="C113" s="132">
        <v>74500</v>
      </c>
      <c r="D113" s="132">
        <v>174500</v>
      </c>
      <c r="E113" s="132">
        <v>174500</v>
      </c>
      <c r="F113" s="132">
        <v>174500</v>
      </c>
      <c r="G113" s="132">
        <v>174500</v>
      </c>
    </row>
    <row r="114" spans="2:7">
      <c r="B114" s="146">
        <v>111</v>
      </c>
      <c r="C114" s="132">
        <v>75000</v>
      </c>
      <c r="D114" s="132">
        <v>175000</v>
      </c>
      <c r="E114" s="132">
        <v>175000</v>
      </c>
      <c r="F114" s="132">
        <v>175000</v>
      </c>
      <c r="G114" s="132">
        <v>175000</v>
      </c>
    </row>
    <row r="115" spans="2:7">
      <c r="B115" s="146">
        <v>112</v>
      </c>
      <c r="C115" s="132">
        <v>75500</v>
      </c>
      <c r="D115" s="132">
        <v>175500</v>
      </c>
      <c r="E115" s="132">
        <v>175500</v>
      </c>
      <c r="F115" s="132">
        <v>175500</v>
      </c>
      <c r="G115" s="132">
        <v>175500</v>
      </c>
    </row>
    <row r="116" spans="2:7">
      <c r="B116" s="146">
        <v>113</v>
      </c>
      <c r="C116" s="132">
        <v>76000</v>
      </c>
      <c r="D116" s="132">
        <v>176000</v>
      </c>
      <c r="E116" s="132">
        <v>176000</v>
      </c>
      <c r="F116" s="132">
        <v>176000</v>
      </c>
      <c r="G116" s="132">
        <v>176000</v>
      </c>
    </row>
    <row r="117" spans="2:7">
      <c r="B117" s="146">
        <v>114</v>
      </c>
      <c r="C117" s="132">
        <v>76500</v>
      </c>
      <c r="D117" s="132">
        <v>176500</v>
      </c>
      <c r="E117" s="132">
        <v>176500</v>
      </c>
      <c r="F117" s="132">
        <v>176500</v>
      </c>
      <c r="G117" s="132">
        <v>176500</v>
      </c>
    </row>
    <row r="118" spans="2:7">
      <c r="B118" s="146">
        <v>115</v>
      </c>
      <c r="C118" s="132">
        <v>77000</v>
      </c>
      <c r="D118" s="132">
        <v>177000</v>
      </c>
      <c r="E118" s="132">
        <v>177000</v>
      </c>
      <c r="F118" s="132">
        <v>177000</v>
      </c>
      <c r="G118" s="132">
        <v>177000</v>
      </c>
    </row>
    <row r="119" spans="2:7">
      <c r="B119" s="146">
        <v>116</v>
      </c>
      <c r="C119" s="132">
        <v>77500</v>
      </c>
      <c r="D119" s="132">
        <v>177500</v>
      </c>
      <c r="E119" s="132">
        <v>177500</v>
      </c>
      <c r="F119" s="132">
        <v>177500</v>
      </c>
      <c r="G119" s="132">
        <v>177500</v>
      </c>
    </row>
    <row r="120" spans="2:7">
      <c r="B120" s="146">
        <v>117</v>
      </c>
      <c r="C120" s="132">
        <v>78000</v>
      </c>
      <c r="D120" s="132">
        <v>178000</v>
      </c>
      <c r="E120" s="132">
        <v>178000</v>
      </c>
      <c r="F120" s="132">
        <v>178000</v>
      </c>
      <c r="G120" s="132">
        <v>178000</v>
      </c>
    </row>
    <row r="121" spans="2:7">
      <c r="B121" s="146">
        <v>118</v>
      </c>
      <c r="C121" s="132">
        <v>78500</v>
      </c>
      <c r="D121" s="132">
        <v>178500</v>
      </c>
      <c r="E121" s="132">
        <v>178500</v>
      </c>
      <c r="F121" s="132">
        <v>178500</v>
      </c>
      <c r="G121" s="132">
        <v>178500</v>
      </c>
    </row>
    <row r="122" spans="2:7">
      <c r="B122" s="146">
        <v>119</v>
      </c>
      <c r="C122" s="132">
        <v>79000</v>
      </c>
      <c r="D122" s="132">
        <v>179000</v>
      </c>
      <c r="E122" s="132">
        <v>179000</v>
      </c>
      <c r="F122" s="132">
        <v>179000</v>
      </c>
      <c r="G122" s="132">
        <v>179000</v>
      </c>
    </row>
    <row r="123" spans="2:7">
      <c r="B123" s="146">
        <v>120</v>
      </c>
      <c r="C123" s="132">
        <v>79500</v>
      </c>
      <c r="D123" s="132">
        <v>179500</v>
      </c>
      <c r="E123" s="132">
        <v>179500</v>
      </c>
      <c r="F123" s="132">
        <v>179500</v>
      </c>
      <c r="G123" s="132">
        <v>179500</v>
      </c>
    </row>
    <row r="124" spans="2:7">
      <c r="B124" s="146">
        <v>121</v>
      </c>
      <c r="C124" s="132">
        <v>80000</v>
      </c>
      <c r="D124" s="132">
        <v>180000</v>
      </c>
      <c r="E124" s="132">
        <v>180000</v>
      </c>
      <c r="F124" s="132">
        <v>180000</v>
      </c>
      <c r="G124" s="132">
        <v>180000</v>
      </c>
    </row>
    <row r="125" spans="2:7">
      <c r="B125" s="146">
        <v>122</v>
      </c>
      <c r="C125" s="132">
        <v>80500</v>
      </c>
      <c r="D125" s="132">
        <v>180500</v>
      </c>
      <c r="E125" s="132">
        <v>180500</v>
      </c>
      <c r="F125" s="132">
        <v>180500</v>
      </c>
      <c r="G125" s="132">
        <v>180500</v>
      </c>
    </row>
    <row r="126" spans="2:7">
      <c r="B126" s="146">
        <v>123</v>
      </c>
      <c r="C126" s="132">
        <v>81000</v>
      </c>
      <c r="D126" s="132">
        <v>181000</v>
      </c>
      <c r="E126" s="132">
        <v>181000</v>
      </c>
      <c r="F126" s="132">
        <v>181000</v>
      </c>
      <c r="G126" s="132">
        <v>181000</v>
      </c>
    </row>
    <row r="127" spans="2:7">
      <c r="B127" s="146">
        <v>124</v>
      </c>
      <c r="C127" s="132">
        <v>81500</v>
      </c>
      <c r="D127" s="132">
        <v>181500</v>
      </c>
      <c r="E127" s="132">
        <v>181500</v>
      </c>
      <c r="F127" s="132">
        <v>181500</v>
      </c>
      <c r="G127" s="132">
        <v>181500</v>
      </c>
    </row>
    <row r="128" spans="2:7">
      <c r="B128" s="146">
        <v>125</v>
      </c>
      <c r="C128" s="132">
        <v>82000</v>
      </c>
      <c r="D128" s="132">
        <v>182000</v>
      </c>
      <c r="E128" s="132">
        <v>182000</v>
      </c>
      <c r="F128" s="132">
        <v>182000</v>
      </c>
      <c r="G128" s="132">
        <v>182000</v>
      </c>
    </row>
    <row r="129" spans="2:7">
      <c r="B129" s="146">
        <v>126</v>
      </c>
      <c r="C129" s="132">
        <v>82500</v>
      </c>
      <c r="D129" s="132">
        <v>182500</v>
      </c>
      <c r="E129" s="132">
        <v>182500</v>
      </c>
      <c r="F129" s="132">
        <v>182500</v>
      </c>
      <c r="G129" s="132">
        <v>182500</v>
      </c>
    </row>
    <row r="130" spans="2:7">
      <c r="B130" s="146">
        <v>127</v>
      </c>
      <c r="C130" s="132">
        <v>83000</v>
      </c>
      <c r="D130" s="132">
        <v>183000</v>
      </c>
      <c r="E130" s="132">
        <v>183000</v>
      </c>
      <c r="F130" s="132">
        <v>183000</v>
      </c>
      <c r="G130" s="132">
        <v>183000</v>
      </c>
    </row>
    <row r="131" spans="2:7">
      <c r="B131" s="146">
        <v>128</v>
      </c>
      <c r="C131" s="132">
        <v>83500</v>
      </c>
      <c r="D131" s="132">
        <v>183500</v>
      </c>
      <c r="E131" s="132">
        <v>183500</v>
      </c>
      <c r="F131" s="132">
        <v>183500</v>
      </c>
      <c r="G131" s="132">
        <v>183500</v>
      </c>
    </row>
    <row r="132" spans="2:7">
      <c r="B132" s="146">
        <v>129</v>
      </c>
      <c r="C132" s="132">
        <v>84000</v>
      </c>
      <c r="D132" s="132">
        <v>184000</v>
      </c>
      <c r="E132" s="132">
        <v>184000</v>
      </c>
      <c r="F132" s="132">
        <v>184000</v>
      </c>
      <c r="G132" s="132">
        <v>184000</v>
      </c>
    </row>
    <row r="133" spans="2:7">
      <c r="B133" s="146">
        <v>130</v>
      </c>
      <c r="C133" s="132">
        <v>84500</v>
      </c>
      <c r="D133" s="132">
        <v>184500</v>
      </c>
      <c r="E133" s="132">
        <v>184500</v>
      </c>
      <c r="F133" s="132">
        <v>184500</v>
      </c>
      <c r="G133" s="132">
        <v>184500</v>
      </c>
    </row>
    <row r="134" spans="2:7">
      <c r="B134" s="146">
        <v>131</v>
      </c>
      <c r="C134" s="132">
        <v>85000</v>
      </c>
      <c r="D134" s="132">
        <v>185000</v>
      </c>
      <c r="E134" s="132">
        <v>185000</v>
      </c>
      <c r="F134" s="132">
        <v>185000</v>
      </c>
      <c r="G134" s="132">
        <v>185000</v>
      </c>
    </row>
    <row r="135" spans="2:7">
      <c r="B135" s="146">
        <v>132</v>
      </c>
      <c r="C135" s="132">
        <v>85500</v>
      </c>
      <c r="D135" s="132">
        <v>185500</v>
      </c>
      <c r="E135" s="132">
        <v>185500</v>
      </c>
      <c r="F135" s="132">
        <v>185500</v>
      </c>
      <c r="G135" s="132">
        <v>185500</v>
      </c>
    </row>
    <row r="136" spans="2:7">
      <c r="B136" s="146">
        <v>133</v>
      </c>
      <c r="C136" s="132">
        <v>86000</v>
      </c>
      <c r="D136" s="132">
        <v>186000</v>
      </c>
      <c r="E136" s="132">
        <v>186000</v>
      </c>
      <c r="F136" s="132">
        <v>186000</v>
      </c>
      <c r="G136" s="132">
        <v>186000</v>
      </c>
    </row>
    <row r="137" spans="2:7">
      <c r="B137" s="146">
        <v>134</v>
      </c>
      <c r="C137" s="132">
        <v>86500</v>
      </c>
      <c r="D137" s="132">
        <v>186500</v>
      </c>
      <c r="E137" s="132">
        <v>186500</v>
      </c>
      <c r="F137" s="132">
        <v>186500</v>
      </c>
      <c r="G137" s="132">
        <v>186500</v>
      </c>
    </row>
    <row r="138" spans="2:7">
      <c r="B138" s="146">
        <v>135</v>
      </c>
      <c r="C138" s="132">
        <v>87000</v>
      </c>
      <c r="D138" s="132">
        <v>187000</v>
      </c>
      <c r="E138" s="132">
        <v>187000</v>
      </c>
      <c r="F138" s="132">
        <v>187000</v>
      </c>
      <c r="G138" s="132">
        <v>187000</v>
      </c>
    </row>
    <row r="139" spans="2:7">
      <c r="B139" s="146">
        <v>136</v>
      </c>
      <c r="C139" s="132">
        <v>87500</v>
      </c>
      <c r="D139" s="132">
        <v>187500</v>
      </c>
      <c r="E139" s="132">
        <v>187500</v>
      </c>
      <c r="F139" s="132">
        <v>187500</v>
      </c>
      <c r="G139" s="132">
        <v>187500</v>
      </c>
    </row>
    <row r="140" spans="2:7">
      <c r="B140" s="146">
        <v>137</v>
      </c>
      <c r="C140" s="132">
        <v>88000</v>
      </c>
      <c r="D140" s="132">
        <v>188000</v>
      </c>
      <c r="E140" s="132">
        <v>188000</v>
      </c>
      <c r="F140" s="132">
        <v>188000</v>
      </c>
      <c r="G140" s="132">
        <v>188000</v>
      </c>
    </row>
    <row r="141" spans="2:7">
      <c r="B141" s="146">
        <v>138</v>
      </c>
      <c r="C141" s="132">
        <v>88500</v>
      </c>
      <c r="D141" s="132">
        <v>188500</v>
      </c>
      <c r="E141" s="132">
        <v>188500</v>
      </c>
      <c r="F141" s="132">
        <v>188500</v>
      </c>
      <c r="G141" s="132">
        <v>188500</v>
      </c>
    </row>
    <row r="142" spans="2:7">
      <c r="B142" s="146">
        <v>139</v>
      </c>
      <c r="C142" s="132">
        <v>89000</v>
      </c>
      <c r="D142" s="132">
        <v>189000</v>
      </c>
      <c r="E142" s="132">
        <v>189000</v>
      </c>
      <c r="F142" s="132">
        <v>189000</v>
      </c>
      <c r="G142" s="132">
        <v>189000</v>
      </c>
    </row>
    <row r="143" spans="2:7">
      <c r="B143" s="146">
        <v>140</v>
      </c>
      <c r="C143" s="132">
        <v>89500</v>
      </c>
      <c r="D143" s="132">
        <v>189500</v>
      </c>
      <c r="E143" s="132">
        <v>189500</v>
      </c>
      <c r="F143" s="132">
        <v>189500</v>
      </c>
      <c r="G143" s="132">
        <v>189500</v>
      </c>
    </row>
    <row r="144" spans="2:7">
      <c r="B144" s="146">
        <v>141</v>
      </c>
      <c r="C144" s="132">
        <v>90000</v>
      </c>
      <c r="D144" s="132">
        <v>190000</v>
      </c>
      <c r="E144" s="132">
        <v>190000</v>
      </c>
      <c r="F144" s="132">
        <v>190000</v>
      </c>
      <c r="G144" s="132">
        <v>190000</v>
      </c>
    </row>
    <row r="145" spans="2:7">
      <c r="B145" s="146">
        <v>142</v>
      </c>
      <c r="C145" s="132">
        <v>90500</v>
      </c>
      <c r="D145" s="132">
        <v>190500</v>
      </c>
      <c r="E145" s="132">
        <v>190500</v>
      </c>
      <c r="F145" s="132">
        <v>190500</v>
      </c>
      <c r="G145" s="132">
        <v>190500</v>
      </c>
    </row>
    <row r="146" spans="2:7">
      <c r="B146" s="146">
        <v>143</v>
      </c>
      <c r="C146" s="132">
        <v>91000</v>
      </c>
      <c r="D146" s="132">
        <v>191000</v>
      </c>
      <c r="E146" s="132">
        <v>191000</v>
      </c>
      <c r="F146" s="132">
        <v>191000</v>
      </c>
      <c r="G146" s="132">
        <v>191000</v>
      </c>
    </row>
    <row r="147" spans="2:7">
      <c r="B147" s="146">
        <v>144</v>
      </c>
      <c r="C147" s="132">
        <v>91500</v>
      </c>
      <c r="D147" s="132">
        <v>191500</v>
      </c>
      <c r="E147" s="132">
        <v>191500</v>
      </c>
      <c r="F147" s="132">
        <v>191500</v>
      </c>
      <c r="G147" s="132">
        <v>191500</v>
      </c>
    </row>
    <row r="148" spans="2:7">
      <c r="B148" s="146">
        <v>145</v>
      </c>
      <c r="C148" s="132">
        <v>92000</v>
      </c>
      <c r="D148" s="132">
        <v>192000</v>
      </c>
      <c r="E148" s="132">
        <v>192000</v>
      </c>
      <c r="F148" s="132">
        <v>192000</v>
      </c>
      <c r="G148" s="132">
        <v>192000</v>
      </c>
    </row>
    <row r="149" spans="2:7">
      <c r="B149" s="146">
        <v>146</v>
      </c>
      <c r="C149" s="132">
        <v>92500</v>
      </c>
      <c r="D149" s="132">
        <v>192500</v>
      </c>
      <c r="E149" s="132">
        <v>192500</v>
      </c>
      <c r="F149" s="132">
        <v>192500</v>
      </c>
      <c r="G149" s="132">
        <v>192500</v>
      </c>
    </row>
    <row r="150" spans="2:7">
      <c r="B150" s="146">
        <v>147</v>
      </c>
      <c r="C150" s="132">
        <v>93000</v>
      </c>
      <c r="D150" s="132">
        <v>193000</v>
      </c>
      <c r="E150" s="132">
        <v>193000</v>
      </c>
      <c r="F150" s="132">
        <v>193000</v>
      </c>
      <c r="G150" s="132">
        <v>193000</v>
      </c>
    </row>
    <row r="151" spans="2:7">
      <c r="B151" s="146">
        <v>148</v>
      </c>
      <c r="C151" s="132">
        <v>93500</v>
      </c>
      <c r="D151" s="132">
        <v>193500</v>
      </c>
      <c r="E151" s="132">
        <v>193500</v>
      </c>
      <c r="F151" s="132">
        <v>193500</v>
      </c>
      <c r="G151" s="132">
        <v>193500</v>
      </c>
    </row>
    <row r="152" spans="2:7">
      <c r="B152" s="146">
        <v>149</v>
      </c>
      <c r="C152" s="132">
        <v>94000</v>
      </c>
      <c r="D152" s="132">
        <v>194000</v>
      </c>
      <c r="E152" s="132">
        <v>194000</v>
      </c>
      <c r="F152" s="132">
        <v>194000</v>
      </c>
      <c r="G152" s="132">
        <v>194000</v>
      </c>
    </row>
    <row r="153" spans="2:7">
      <c r="B153" s="146">
        <v>150</v>
      </c>
      <c r="C153" s="132">
        <v>94500</v>
      </c>
      <c r="D153" s="132">
        <v>194500</v>
      </c>
      <c r="E153" s="132">
        <v>194500</v>
      </c>
      <c r="F153" s="132">
        <v>194500</v>
      </c>
      <c r="G153" s="132">
        <v>194500</v>
      </c>
    </row>
    <row r="154" spans="2:7">
      <c r="B154" s="146">
        <v>151</v>
      </c>
      <c r="C154" s="132">
        <v>95000</v>
      </c>
      <c r="D154" s="132">
        <v>195000</v>
      </c>
      <c r="E154" s="132">
        <v>195000</v>
      </c>
      <c r="F154" s="132">
        <v>195000</v>
      </c>
      <c r="G154" s="132">
        <v>195000</v>
      </c>
    </row>
    <row r="155" spans="2:7">
      <c r="B155" s="146">
        <v>152</v>
      </c>
      <c r="C155" s="132">
        <v>95500</v>
      </c>
      <c r="D155" s="132">
        <v>195500</v>
      </c>
      <c r="E155" s="132">
        <v>195500</v>
      </c>
      <c r="F155" s="132">
        <v>195500</v>
      </c>
      <c r="G155" s="132">
        <v>195500</v>
      </c>
    </row>
    <row r="156" spans="2:7">
      <c r="B156" s="146">
        <v>153</v>
      </c>
      <c r="C156" s="132">
        <v>96000</v>
      </c>
      <c r="D156" s="132">
        <v>196000</v>
      </c>
      <c r="E156" s="132">
        <v>196000</v>
      </c>
      <c r="F156" s="132">
        <v>196000</v>
      </c>
      <c r="G156" s="132">
        <v>196000</v>
      </c>
    </row>
    <row r="157" spans="2:7">
      <c r="B157" s="146">
        <v>154</v>
      </c>
      <c r="C157" s="132">
        <v>96500</v>
      </c>
      <c r="D157" s="132">
        <v>196500</v>
      </c>
      <c r="E157" s="132">
        <v>196500</v>
      </c>
      <c r="F157" s="132">
        <v>196500</v>
      </c>
      <c r="G157" s="132">
        <v>196500</v>
      </c>
    </row>
    <row r="158" spans="2:7">
      <c r="B158" s="146">
        <v>155</v>
      </c>
      <c r="C158" s="132">
        <v>97000</v>
      </c>
      <c r="D158" s="132">
        <v>197000</v>
      </c>
      <c r="E158" s="132">
        <v>197000</v>
      </c>
      <c r="F158" s="132">
        <v>197000</v>
      </c>
      <c r="G158" s="132">
        <v>197000</v>
      </c>
    </row>
    <row r="159" spans="2:7">
      <c r="B159" s="146">
        <v>156</v>
      </c>
      <c r="C159" s="132">
        <v>97500</v>
      </c>
      <c r="D159" s="132">
        <v>197500</v>
      </c>
      <c r="E159" s="132">
        <v>197500</v>
      </c>
      <c r="F159" s="132">
        <v>197500</v>
      </c>
      <c r="G159" s="132">
        <v>197500</v>
      </c>
    </row>
    <row r="160" spans="2:7">
      <c r="B160" s="146">
        <v>157</v>
      </c>
      <c r="C160" s="132">
        <v>98000</v>
      </c>
      <c r="D160" s="132">
        <v>198000</v>
      </c>
      <c r="E160" s="132">
        <v>198000</v>
      </c>
      <c r="F160" s="132">
        <v>198000</v>
      </c>
      <c r="G160" s="132">
        <v>198000</v>
      </c>
    </row>
    <row r="161" spans="2:7">
      <c r="B161" s="146">
        <v>158</v>
      </c>
      <c r="C161" s="132">
        <v>98500</v>
      </c>
      <c r="D161" s="132">
        <v>198500</v>
      </c>
      <c r="E161" s="132">
        <v>198500</v>
      </c>
      <c r="F161" s="132">
        <v>198500</v>
      </c>
      <c r="G161" s="132">
        <v>198500</v>
      </c>
    </row>
    <row r="162" spans="2:7">
      <c r="B162" s="146">
        <v>159</v>
      </c>
      <c r="C162" s="132">
        <v>99000</v>
      </c>
      <c r="D162" s="132">
        <v>199000</v>
      </c>
      <c r="E162" s="132">
        <v>199000</v>
      </c>
      <c r="F162" s="132">
        <v>199000</v>
      </c>
      <c r="G162" s="132">
        <v>199000</v>
      </c>
    </row>
    <row r="163" spans="2:7">
      <c r="B163" s="146">
        <v>160</v>
      </c>
      <c r="C163" s="132">
        <v>99500</v>
      </c>
      <c r="D163" s="132">
        <v>199500</v>
      </c>
      <c r="E163" s="132">
        <v>199500</v>
      </c>
      <c r="F163" s="132">
        <v>199500</v>
      </c>
      <c r="G163" s="132">
        <v>199500</v>
      </c>
    </row>
    <row r="164" spans="2:7">
      <c r="B164" s="146">
        <v>161</v>
      </c>
      <c r="C164" s="132">
        <v>100000</v>
      </c>
      <c r="D164" s="132">
        <v>200000</v>
      </c>
      <c r="E164" s="132">
        <v>200000</v>
      </c>
      <c r="F164" s="132">
        <v>200000</v>
      </c>
      <c r="G164" s="132">
        <v>200000</v>
      </c>
    </row>
    <row r="165" spans="2:7">
      <c r="B165" s="146">
        <v>162</v>
      </c>
      <c r="C165" s="132">
        <v>100500</v>
      </c>
      <c r="D165" s="132">
        <v>200500</v>
      </c>
      <c r="E165" s="132">
        <v>200500</v>
      </c>
      <c r="F165" s="132">
        <v>200500</v>
      </c>
      <c r="G165" s="132">
        <v>200500</v>
      </c>
    </row>
    <row r="166" spans="2:7">
      <c r="B166" s="146">
        <v>163</v>
      </c>
      <c r="C166" s="132">
        <v>101000</v>
      </c>
      <c r="D166" s="132">
        <v>201000</v>
      </c>
      <c r="E166" s="132">
        <v>201000</v>
      </c>
      <c r="F166" s="132">
        <v>201000</v>
      </c>
      <c r="G166" s="132">
        <v>201000</v>
      </c>
    </row>
    <row r="167" spans="2:7">
      <c r="B167" s="146">
        <v>164</v>
      </c>
      <c r="C167" s="132">
        <v>101500</v>
      </c>
      <c r="D167" s="132">
        <v>201500</v>
      </c>
      <c r="E167" s="132">
        <v>201500</v>
      </c>
      <c r="F167" s="132">
        <v>201500</v>
      </c>
      <c r="G167" s="132">
        <v>201500</v>
      </c>
    </row>
    <row r="168" spans="2:7">
      <c r="B168" s="146">
        <v>165</v>
      </c>
      <c r="C168" s="132">
        <v>102000</v>
      </c>
      <c r="D168" s="132">
        <v>202000</v>
      </c>
      <c r="E168" s="132">
        <v>202000</v>
      </c>
      <c r="F168" s="132">
        <v>202000</v>
      </c>
      <c r="G168" s="132">
        <v>202000</v>
      </c>
    </row>
    <row r="169" spans="2:7">
      <c r="B169" s="146">
        <v>166</v>
      </c>
      <c r="C169" s="132">
        <v>102500</v>
      </c>
      <c r="D169" s="132">
        <v>202500</v>
      </c>
      <c r="E169" s="132">
        <v>202500</v>
      </c>
      <c r="F169" s="132">
        <v>202500</v>
      </c>
      <c r="G169" s="132">
        <v>202500</v>
      </c>
    </row>
    <row r="170" spans="2:7">
      <c r="B170" s="146">
        <v>167</v>
      </c>
      <c r="C170" s="132">
        <v>103000</v>
      </c>
      <c r="D170" s="132">
        <v>203000</v>
      </c>
      <c r="E170" s="132">
        <v>203000</v>
      </c>
      <c r="F170" s="132">
        <v>203000</v>
      </c>
      <c r="G170" s="132">
        <v>203000</v>
      </c>
    </row>
    <row r="171" spans="2:7">
      <c r="B171" s="146">
        <v>168</v>
      </c>
      <c r="C171" s="132">
        <v>103500</v>
      </c>
      <c r="D171" s="132">
        <v>203500</v>
      </c>
      <c r="E171" s="132">
        <v>203500</v>
      </c>
      <c r="F171" s="132">
        <v>203500</v>
      </c>
      <c r="G171" s="132">
        <v>203500</v>
      </c>
    </row>
    <row r="172" spans="2:7">
      <c r="B172" s="146">
        <v>169</v>
      </c>
      <c r="C172" s="132">
        <v>104000</v>
      </c>
      <c r="D172" s="132">
        <v>204000</v>
      </c>
      <c r="E172" s="132">
        <v>204000</v>
      </c>
      <c r="F172" s="132">
        <v>204000</v>
      </c>
      <c r="G172" s="132">
        <v>204000</v>
      </c>
    </row>
    <row r="173" spans="2:7">
      <c r="B173" s="146">
        <v>170</v>
      </c>
      <c r="C173" s="132">
        <v>104500</v>
      </c>
      <c r="D173" s="132">
        <v>204500</v>
      </c>
      <c r="E173" s="132">
        <v>204500</v>
      </c>
      <c r="F173" s="132">
        <v>204500</v>
      </c>
      <c r="G173" s="132">
        <v>204500</v>
      </c>
    </row>
    <row r="174" spans="2:7">
      <c r="B174" s="146">
        <v>171</v>
      </c>
      <c r="C174" s="132">
        <v>105000</v>
      </c>
      <c r="D174" s="132">
        <v>205000</v>
      </c>
      <c r="E174" s="132">
        <v>205000</v>
      </c>
      <c r="F174" s="132">
        <v>205000</v>
      </c>
      <c r="G174" s="132">
        <v>205000</v>
      </c>
    </row>
    <row r="175" spans="2:7">
      <c r="B175" s="146">
        <v>172</v>
      </c>
      <c r="C175" s="132">
        <v>105500</v>
      </c>
      <c r="D175" s="132">
        <v>205500</v>
      </c>
      <c r="E175" s="132">
        <v>205500</v>
      </c>
      <c r="F175" s="132">
        <v>205500</v>
      </c>
      <c r="G175" s="132">
        <v>205500</v>
      </c>
    </row>
    <row r="176" spans="2:7">
      <c r="B176" s="146">
        <v>173</v>
      </c>
      <c r="C176" s="132">
        <v>106000</v>
      </c>
      <c r="D176" s="132">
        <v>206000</v>
      </c>
      <c r="E176" s="132">
        <v>206000</v>
      </c>
      <c r="F176" s="132">
        <v>206000</v>
      </c>
      <c r="G176" s="132">
        <v>206000</v>
      </c>
    </row>
    <row r="177" spans="2:7">
      <c r="B177" s="146">
        <v>174</v>
      </c>
      <c r="C177" s="132">
        <v>106500</v>
      </c>
      <c r="D177" s="132">
        <v>206500</v>
      </c>
      <c r="E177" s="132">
        <v>206500</v>
      </c>
      <c r="F177" s="132">
        <v>206500</v>
      </c>
      <c r="G177" s="132">
        <v>206500</v>
      </c>
    </row>
    <row r="178" spans="2:7">
      <c r="B178" s="146">
        <v>175</v>
      </c>
      <c r="C178" s="132">
        <v>107000</v>
      </c>
      <c r="D178" s="132">
        <v>207000</v>
      </c>
      <c r="E178" s="132">
        <v>207000</v>
      </c>
      <c r="F178" s="132">
        <v>207000</v>
      </c>
      <c r="G178" s="132">
        <v>207000</v>
      </c>
    </row>
    <row r="179" spans="2:7">
      <c r="B179" s="146">
        <v>176</v>
      </c>
      <c r="C179" s="132">
        <v>107500</v>
      </c>
      <c r="D179" s="132">
        <v>207500</v>
      </c>
      <c r="E179" s="132">
        <v>207500</v>
      </c>
      <c r="F179" s="132">
        <v>207500</v>
      </c>
      <c r="G179" s="132">
        <v>207500</v>
      </c>
    </row>
    <row r="180" spans="2:7">
      <c r="B180" s="146">
        <v>177</v>
      </c>
      <c r="C180" s="132">
        <v>108000</v>
      </c>
      <c r="D180" s="132">
        <v>208000</v>
      </c>
      <c r="E180" s="132">
        <v>208000</v>
      </c>
      <c r="F180" s="132">
        <v>208000</v>
      </c>
      <c r="G180" s="132">
        <v>208000</v>
      </c>
    </row>
    <row r="181" spans="2:7">
      <c r="B181" s="146">
        <v>178</v>
      </c>
      <c r="C181" s="132">
        <v>108500</v>
      </c>
      <c r="D181" s="132">
        <v>208500</v>
      </c>
      <c r="E181" s="132">
        <v>208500</v>
      </c>
      <c r="F181" s="132">
        <v>208500</v>
      </c>
      <c r="G181" s="132">
        <v>208500</v>
      </c>
    </row>
    <row r="182" spans="2:7">
      <c r="B182" s="146">
        <v>179</v>
      </c>
      <c r="C182" s="132">
        <v>109000</v>
      </c>
      <c r="D182" s="132">
        <v>209000</v>
      </c>
      <c r="E182" s="132">
        <v>209000</v>
      </c>
      <c r="F182" s="132">
        <v>209000</v>
      </c>
      <c r="G182" s="132">
        <v>209000</v>
      </c>
    </row>
    <row r="183" spans="2:7">
      <c r="B183" s="146">
        <v>180</v>
      </c>
      <c r="C183" s="132">
        <v>109500</v>
      </c>
      <c r="D183" s="132">
        <v>209500</v>
      </c>
      <c r="E183" s="132">
        <v>209500</v>
      </c>
      <c r="F183" s="132">
        <v>209500</v>
      </c>
      <c r="G183" s="132">
        <v>209500</v>
      </c>
    </row>
    <row r="184" spans="2:7">
      <c r="B184" s="146">
        <v>181</v>
      </c>
      <c r="C184" s="132">
        <v>110000</v>
      </c>
      <c r="D184" s="132">
        <v>210000</v>
      </c>
      <c r="E184" s="132">
        <v>210000</v>
      </c>
      <c r="F184" s="132">
        <v>210000</v>
      </c>
      <c r="G184" s="132">
        <v>210000</v>
      </c>
    </row>
    <row r="185" spans="2:7">
      <c r="B185" s="146">
        <v>182</v>
      </c>
      <c r="C185" s="132">
        <v>110500</v>
      </c>
      <c r="D185" s="132">
        <v>210500</v>
      </c>
      <c r="E185" s="132">
        <v>210500</v>
      </c>
      <c r="F185" s="132">
        <v>210500</v>
      </c>
      <c r="G185" s="132">
        <v>210500</v>
      </c>
    </row>
    <row r="186" spans="2:7">
      <c r="B186" s="146">
        <v>183</v>
      </c>
      <c r="C186" s="132">
        <v>111000</v>
      </c>
      <c r="D186" s="132">
        <v>211000</v>
      </c>
      <c r="E186" s="132">
        <v>211000</v>
      </c>
      <c r="F186" s="132">
        <v>211000</v>
      </c>
      <c r="G186" s="132">
        <v>211000</v>
      </c>
    </row>
    <row r="187" spans="2:7">
      <c r="B187" s="146">
        <v>184</v>
      </c>
      <c r="C187" s="132">
        <v>111500</v>
      </c>
      <c r="D187" s="132">
        <v>211500</v>
      </c>
      <c r="E187" s="132">
        <v>211500</v>
      </c>
      <c r="F187" s="132">
        <v>211500</v>
      </c>
      <c r="G187" s="132">
        <v>211500</v>
      </c>
    </row>
    <row r="188" spans="2:7">
      <c r="B188" s="146">
        <v>185</v>
      </c>
      <c r="C188" s="132">
        <v>112000</v>
      </c>
      <c r="D188" s="132">
        <v>212000</v>
      </c>
      <c r="E188" s="132">
        <v>212000</v>
      </c>
      <c r="F188" s="132">
        <v>212000</v>
      </c>
      <c r="G188" s="132">
        <v>212000</v>
      </c>
    </row>
    <row r="189" spans="2:7">
      <c r="B189" s="146">
        <v>186</v>
      </c>
      <c r="C189" s="132">
        <v>112500</v>
      </c>
      <c r="D189" s="132">
        <v>212500</v>
      </c>
      <c r="E189" s="132">
        <v>212500</v>
      </c>
      <c r="F189" s="132">
        <v>212500</v>
      </c>
      <c r="G189" s="132">
        <v>212500</v>
      </c>
    </row>
    <row r="190" spans="2:7">
      <c r="B190" s="146">
        <v>187</v>
      </c>
      <c r="C190" s="132">
        <v>113000</v>
      </c>
      <c r="D190" s="132">
        <v>213000</v>
      </c>
      <c r="E190" s="132">
        <v>213000</v>
      </c>
      <c r="F190" s="132">
        <v>213000</v>
      </c>
      <c r="G190" s="132">
        <v>213000</v>
      </c>
    </row>
    <row r="191" spans="2:7">
      <c r="B191" s="146">
        <v>188</v>
      </c>
      <c r="C191" s="132">
        <v>113500</v>
      </c>
      <c r="D191" s="132">
        <v>213500</v>
      </c>
      <c r="E191" s="132">
        <v>213500</v>
      </c>
      <c r="F191" s="132">
        <v>213500</v>
      </c>
      <c r="G191" s="132">
        <v>213500</v>
      </c>
    </row>
    <row r="192" spans="2:7">
      <c r="B192" s="146">
        <v>189</v>
      </c>
      <c r="C192" s="132">
        <v>114000</v>
      </c>
      <c r="D192" s="132">
        <v>214000</v>
      </c>
      <c r="E192" s="132">
        <v>214000</v>
      </c>
      <c r="F192" s="132">
        <v>214000</v>
      </c>
      <c r="G192" s="132">
        <v>214000</v>
      </c>
    </row>
    <row r="193" spans="2:7">
      <c r="B193" s="146">
        <v>190</v>
      </c>
      <c r="C193" s="132">
        <v>114500</v>
      </c>
      <c r="D193" s="132">
        <v>214500</v>
      </c>
      <c r="E193" s="132">
        <v>214500</v>
      </c>
      <c r="F193" s="132">
        <v>214500</v>
      </c>
      <c r="G193" s="132">
        <v>214500</v>
      </c>
    </row>
    <row r="194" spans="2:7">
      <c r="B194" s="146">
        <v>191</v>
      </c>
      <c r="C194" s="132">
        <v>115000</v>
      </c>
      <c r="D194" s="132">
        <v>215000</v>
      </c>
      <c r="E194" s="132">
        <v>215000</v>
      </c>
      <c r="F194" s="132">
        <v>215000</v>
      </c>
      <c r="G194" s="132">
        <v>215000</v>
      </c>
    </row>
    <row r="195" spans="2:7">
      <c r="B195" s="146">
        <v>192</v>
      </c>
      <c r="C195" s="132">
        <v>115500</v>
      </c>
      <c r="D195" s="132">
        <v>215500</v>
      </c>
      <c r="E195" s="132">
        <v>215500</v>
      </c>
      <c r="F195" s="132">
        <v>215500</v>
      </c>
      <c r="G195" s="132">
        <v>215500</v>
      </c>
    </row>
    <row r="196" spans="2:7">
      <c r="B196" s="146">
        <v>193</v>
      </c>
      <c r="C196" s="132">
        <v>116000</v>
      </c>
      <c r="D196" s="132">
        <v>216000</v>
      </c>
      <c r="E196" s="132">
        <v>216000</v>
      </c>
      <c r="F196" s="132">
        <v>216000</v>
      </c>
      <c r="G196" s="132">
        <v>216000</v>
      </c>
    </row>
    <row r="197" spans="2:7">
      <c r="B197" s="146">
        <v>194</v>
      </c>
      <c r="C197" s="132">
        <v>116500</v>
      </c>
      <c r="D197" s="132">
        <v>216500</v>
      </c>
      <c r="E197" s="132">
        <v>216500</v>
      </c>
      <c r="F197" s="132">
        <v>216500</v>
      </c>
      <c r="G197" s="132">
        <v>216500</v>
      </c>
    </row>
    <row r="198" spans="2:7">
      <c r="B198" s="146">
        <v>195</v>
      </c>
      <c r="C198" s="132">
        <v>117000</v>
      </c>
      <c r="D198" s="132">
        <v>217000</v>
      </c>
      <c r="E198" s="132">
        <v>217000</v>
      </c>
      <c r="F198" s="132">
        <v>217000</v>
      </c>
      <c r="G198" s="132">
        <v>217000</v>
      </c>
    </row>
    <row r="199" spans="2:7">
      <c r="B199" s="146">
        <v>196</v>
      </c>
      <c r="C199" s="132">
        <v>117500</v>
      </c>
      <c r="D199" s="132">
        <v>217500</v>
      </c>
      <c r="E199" s="132">
        <v>217500</v>
      </c>
      <c r="F199" s="132">
        <v>217500</v>
      </c>
      <c r="G199" s="132">
        <v>217500</v>
      </c>
    </row>
    <row r="200" spans="2:7">
      <c r="B200" s="146">
        <v>197</v>
      </c>
      <c r="C200" s="132">
        <v>118000</v>
      </c>
      <c r="D200" s="132">
        <v>218000</v>
      </c>
      <c r="E200" s="132">
        <v>218000</v>
      </c>
      <c r="F200" s="132">
        <v>218000</v>
      </c>
      <c r="G200" s="132">
        <v>218000</v>
      </c>
    </row>
    <row r="201" spans="2:7">
      <c r="B201" s="146">
        <v>198</v>
      </c>
      <c r="C201" s="132">
        <v>118500</v>
      </c>
      <c r="D201" s="132">
        <v>218500</v>
      </c>
      <c r="E201" s="132">
        <v>218500</v>
      </c>
      <c r="F201" s="132">
        <v>218500</v>
      </c>
      <c r="G201" s="132">
        <v>218500</v>
      </c>
    </row>
    <row r="202" spans="2:7">
      <c r="B202" s="146">
        <v>199</v>
      </c>
      <c r="C202" s="132">
        <v>119000</v>
      </c>
      <c r="D202" s="132">
        <v>219000</v>
      </c>
      <c r="E202" s="132">
        <v>219000</v>
      </c>
      <c r="F202" s="132">
        <v>219000</v>
      </c>
      <c r="G202" s="132">
        <v>219000</v>
      </c>
    </row>
    <row r="203" spans="2:7">
      <c r="B203" s="146">
        <v>200</v>
      </c>
      <c r="C203" s="132">
        <v>119500</v>
      </c>
      <c r="D203" s="132">
        <v>219500</v>
      </c>
      <c r="E203" s="132">
        <v>219500</v>
      </c>
      <c r="F203" s="132">
        <v>219500</v>
      </c>
      <c r="G203" s="132">
        <v>219500</v>
      </c>
    </row>
    <row r="204" spans="2:7">
      <c r="B204" s="146">
        <v>201</v>
      </c>
      <c r="C204" s="132">
        <v>120000</v>
      </c>
      <c r="D204" s="132">
        <v>220000</v>
      </c>
      <c r="E204" s="132">
        <v>220000</v>
      </c>
      <c r="F204" s="132">
        <v>220000</v>
      </c>
      <c r="G204" s="132">
        <v>220000</v>
      </c>
    </row>
    <row r="205" spans="2:7">
      <c r="B205" s="146">
        <v>202</v>
      </c>
      <c r="C205" s="132">
        <v>120500</v>
      </c>
      <c r="D205" s="132">
        <v>220500</v>
      </c>
      <c r="E205" s="132">
        <v>220500</v>
      </c>
      <c r="F205" s="132">
        <v>220500</v>
      </c>
      <c r="G205" s="132">
        <v>220500</v>
      </c>
    </row>
    <row r="206" spans="2:7">
      <c r="B206" s="146">
        <v>203</v>
      </c>
      <c r="C206" s="132">
        <v>121000</v>
      </c>
      <c r="D206" s="132">
        <v>221000</v>
      </c>
      <c r="E206" s="132">
        <v>221000</v>
      </c>
      <c r="F206" s="132">
        <v>221000</v>
      </c>
      <c r="G206" s="132">
        <v>221000</v>
      </c>
    </row>
    <row r="207" spans="2:7">
      <c r="B207" s="146">
        <v>204</v>
      </c>
      <c r="C207" s="132">
        <v>121500</v>
      </c>
      <c r="D207" s="132">
        <v>221500</v>
      </c>
      <c r="E207" s="132">
        <v>221500</v>
      </c>
      <c r="F207" s="132">
        <v>221500</v>
      </c>
      <c r="G207" s="132">
        <v>221500</v>
      </c>
    </row>
    <row r="208" spans="2:7">
      <c r="B208" s="146">
        <v>205</v>
      </c>
      <c r="C208" s="132">
        <v>122000</v>
      </c>
      <c r="D208" s="132">
        <v>222000</v>
      </c>
      <c r="E208" s="132">
        <v>222000</v>
      </c>
      <c r="F208" s="132">
        <v>222000</v>
      </c>
      <c r="G208" s="132">
        <v>222000</v>
      </c>
    </row>
    <row r="209" spans="2:7">
      <c r="B209" s="146">
        <v>206</v>
      </c>
      <c r="C209" s="132">
        <v>122500</v>
      </c>
      <c r="D209" s="132">
        <v>222500</v>
      </c>
      <c r="E209" s="132">
        <v>222500</v>
      </c>
      <c r="F209" s="132">
        <v>222500</v>
      </c>
      <c r="G209" s="132">
        <v>222500</v>
      </c>
    </row>
    <row r="210" spans="2:7">
      <c r="B210" s="146">
        <v>207</v>
      </c>
      <c r="C210" s="132">
        <v>123000</v>
      </c>
      <c r="D210" s="132">
        <v>223000</v>
      </c>
      <c r="E210" s="132">
        <v>223000</v>
      </c>
      <c r="F210" s="132">
        <v>223000</v>
      </c>
      <c r="G210" s="132">
        <v>223000</v>
      </c>
    </row>
    <row r="211" spans="2:7">
      <c r="B211" s="146">
        <v>208</v>
      </c>
      <c r="C211" s="132">
        <v>123500</v>
      </c>
      <c r="D211" s="132">
        <v>223500</v>
      </c>
      <c r="E211" s="132">
        <v>223500</v>
      </c>
      <c r="F211" s="132">
        <v>223500</v>
      </c>
      <c r="G211" s="132">
        <v>223500</v>
      </c>
    </row>
    <row r="212" spans="2:7">
      <c r="B212" s="146">
        <v>209</v>
      </c>
      <c r="C212" s="132">
        <v>124000</v>
      </c>
      <c r="D212" s="132">
        <v>224000</v>
      </c>
      <c r="E212" s="132">
        <v>224000</v>
      </c>
      <c r="F212" s="132">
        <v>224000</v>
      </c>
      <c r="G212" s="132">
        <v>224000</v>
      </c>
    </row>
    <row r="213" spans="2:7">
      <c r="B213" s="146">
        <v>210</v>
      </c>
      <c r="C213" s="132">
        <v>124500</v>
      </c>
      <c r="D213" s="132">
        <v>224500</v>
      </c>
      <c r="E213" s="132">
        <v>224500</v>
      </c>
      <c r="F213" s="132">
        <v>224500</v>
      </c>
      <c r="G213" s="132">
        <v>224500</v>
      </c>
    </row>
    <row r="214" spans="2:7">
      <c r="B214" s="146">
        <v>211</v>
      </c>
      <c r="C214" s="132">
        <v>125000</v>
      </c>
      <c r="D214" s="132">
        <v>225000</v>
      </c>
      <c r="E214" s="132">
        <v>225000</v>
      </c>
      <c r="F214" s="132">
        <v>225000</v>
      </c>
      <c r="G214" s="132">
        <v>225000</v>
      </c>
    </row>
    <row r="215" spans="2:7">
      <c r="B215" s="146">
        <v>212</v>
      </c>
      <c r="C215" s="132">
        <v>125500</v>
      </c>
      <c r="D215" s="132">
        <v>225500</v>
      </c>
      <c r="E215" s="132">
        <v>225500</v>
      </c>
      <c r="F215" s="132">
        <v>225500</v>
      </c>
      <c r="G215" s="132">
        <v>225500</v>
      </c>
    </row>
    <row r="216" spans="2:7">
      <c r="B216" s="146">
        <v>213</v>
      </c>
      <c r="C216" s="132">
        <v>126000</v>
      </c>
      <c r="D216" s="132">
        <v>226000</v>
      </c>
      <c r="E216" s="132">
        <v>226000</v>
      </c>
      <c r="F216" s="132">
        <v>226000</v>
      </c>
      <c r="G216" s="132">
        <v>226000</v>
      </c>
    </row>
    <row r="217" spans="2:7">
      <c r="B217" s="146">
        <v>214</v>
      </c>
      <c r="C217" s="132">
        <v>126500</v>
      </c>
      <c r="D217" s="132">
        <v>226500</v>
      </c>
      <c r="E217" s="132">
        <v>226500</v>
      </c>
      <c r="F217" s="132">
        <v>226500</v>
      </c>
      <c r="G217" s="132">
        <v>226500</v>
      </c>
    </row>
    <row r="218" spans="2:7">
      <c r="B218" s="146">
        <v>215</v>
      </c>
      <c r="C218" s="132">
        <v>127000</v>
      </c>
      <c r="D218" s="132">
        <v>227000</v>
      </c>
      <c r="E218" s="132">
        <v>227000</v>
      </c>
      <c r="F218" s="132">
        <v>227000</v>
      </c>
      <c r="G218" s="132">
        <v>227000</v>
      </c>
    </row>
    <row r="219" spans="2:7">
      <c r="B219" s="146">
        <v>216</v>
      </c>
      <c r="C219" s="132">
        <v>127500</v>
      </c>
      <c r="D219" s="132">
        <v>227500</v>
      </c>
      <c r="E219" s="132">
        <v>227500</v>
      </c>
      <c r="F219" s="132">
        <v>227500</v>
      </c>
      <c r="G219" s="132">
        <v>227500</v>
      </c>
    </row>
    <row r="220" spans="2:7">
      <c r="B220" s="146">
        <v>217</v>
      </c>
      <c r="C220" s="132">
        <v>128000</v>
      </c>
      <c r="D220" s="132">
        <v>228000</v>
      </c>
      <c r="E220" s="132">
        <v>228000</v>
      </c>
      <c r="F220" s="132">
        <v>228000</v>
      </c>
      <c r="G220" s="132">
        <v>228000</v>
      </c>
    </row>
    <row r="221" spans="2:7">
      <c r="B221" s="146">
        <v>218</v>
      </c>
      <c r="C221" s="132">
        <v>128500</v>
      </c>
      <c r="D221" s="132">
        <v>228500</v>
      </c>
      <c r="E221" s="132">
        <v>228500</v>
      </c>
      <c r="F221" s="132">
        <v>228500</v>
      </c>
      <c r="G221" s="132">
        <v>228500</v>
      </c>
    </row>
    <row r="222" spans="2:7">
      <c r="B222" s="146">
        <v>219</v>
      </c>
      <c r="C222" s="132">
        <v>129000</v>
      </c>
      <c r="D222" s="132">
        <v>229000</v>
      </c>
      <c r="E222" s="132">
        <v>229000</v>
      </c>
      <c r="F222" s="132">
        <v>229000</v>
      </c>
      <c r="G222" s="132">
        <v>229000</v>
      </c>
    </row>
    <row r="223" spans="2:7">
      <c r="B223" s="146">
        <v>220</v>
      </c>
      <c r="C223" s="132">
        <v>129500</v>
      </c>
      <c r="D223" s="132">
        <v>229500</v>
      </c>
      <c r="E223" s="132">
        <v>229500</v>
      </c>
      <c r="F223" s="132">
        <v>229500</v>
      </c>
      <c r="G223" s="132">
        <v>229500</v>
      </c>
    </row>
    <row r="224" spans="2:7">
      <c r="B224" s="146">
        <v>221</v>
      </c>
      <c r="C224" s="132">
        <v>130000</v>
      </c>
      <c r="D224" s="132">
        <v>230000</v>
      </c>
      <c r="E224" s="132">
        <v>230000</v>
      </c>
      <c r="F224" s="132">
        <v>230000</v>
      </c>
      <c r="G224" s="132">
        <v>230000</v>
      </c>
    </row>
    <row r="225" spans="2:7">
      <c r="B225" s="146">
        <v>222</v>
      </c>
      <c r="C225" s="132">
        <v>130500</v>
      </c>
      <c r="D225" s="132">
        <v>230500</v>
      </c>
      <c r="E225" s="132">
        <v>230500</v>
      </c>
      <c r="F225" s="132">
        <v>230500</v>
      </c>
      <c r="G225" s="132">
        <v>230500</v>
      </c>
    </row>
    <row r="226" spans="2:7">
      <c r="B226" s="146">
        <v>223</v>
      </c>
      <c r="C226" s="132">
        <v>131000</v>
      </c>
      <c r="D226" s="132">
        <v>231000</v>
      </c>
      <c r="E226" s="132">
        <v>231000</v>
      </c>
      <c r="F226" s="132">
        <v>231000</v>
      </c>
      <c r="G226" s="132">
        <v>231000</v>
      </c>
    </row>
    <row r="227" spans="2:7">
      <c r="B227" s="146">
        <v>224</v>
      </c>
      <c r="C227" s="132">
        <v>131500</v>
      </c>
      <c r="D227" s="132">
        <v>231500</v>
      </c>
      <c r="E227" s="132">
        <v>231500</v>
      </c>
      <c r="F227" s="132">
        <v>231500</v>
      </c>
      <c r="G227" s="132">
        <v>231500</v>
      </c>
    </row>
    <row r="228" spans="2:7">
      <c r="B228" s="146">
        <v>225</v>
      </c>
      <c r="C228" s="132">
        <v>132000</v>
      </c>
      <c r="D228" s="132">
        <v>232000</v>
      </c>
      <c r="E228" s="132">
        <v>232000</v>
      </c>
      <c r="F228" s="132">
        <v>232000</v>
      </c>
      <c r="G228" s="132">
        <v>232000</v>
      </c>
    </row>
    <row r="229" spans="2:7">
      <c r="B229" s="146">
        <v>226</v>
      </c>
      <c r="C229" s="132">
        <v>132500</v>
      </c>
      <c r="D229" s="132">
        <v>232500</v>
      </c>
      <c r="E229" s="132">
        <v>232500</v>
      </c>
      <c r="F229" s="132">
        <v>232500</v>
      </c>
      <c r="G229" s="132">
        <v>232500</v>
      </c>
    </row>
    <row r="230" spans="2:7">
      <c r="B230" s="146">
        <v>227</v>
      </c>
      <c r="C230" s="132">
        <v>133000</v>
      </c>
      <c r="D230" s="132">
        <v>233000</v>
      </c>
      <c r="E230" s="132">
        <v>233000</v>
      </c>
      <c r="F230" s="132">
        <v>233000</v>
      </c>
      <c r="G230" s="132">
        <v>233000</v>
      </c>
    </row>
    <row r="231" spans="2:7">
      <c r="B231" s="146">
        <v>228</v>
      </c>
      <c r="C231" s="132">
        <v>133500</v>
      </c>
      <c r="D231" s="132">
        <v>233500</v>
      </c>
      <c r="E231" s="132">
        <v>233500</v>
      </c>
      <c r="F231" s="132">
        <v>233500</v>
      </c>
      <c r="G231" s="132">
        <v>233500</v>
      </c>
    </row>
    <row r="232" spans="2:7">
      <c r="B232" s="146">
        <v>229</v>
      </c>
      <c r="C232" s="132">
        <v>134000</v>
      </c>
      <c r="D232" s="132">
        <v>234000</v>
      </c>
      <c r="E232" s="132">
        <v>234000</v>
      </c>
      <c r="F232" s="132">
        <v>234000</v>
      </c>
      <c r="G232" s="132">
        <v>234000</v>
      </c>
    </row>
    <row r="233" spans="2:7">
      <c r="B233" s="146">
        <v>230</v>
      </c>
      <c r="C233" s="132">
        <v>134500</v>
      </c>
      <c r="D233" s="132">
        <v>234500</v>
      </c>
      <c r="E233" s="132">
        <v>234500</v>
      </c>
      <c r="F233" s="132">
        <v>234500</v>
      </c>
      <c r="G233" s="132">
        <v>234500</v>
      </c>
    </row>
    <row r="234" spans="2:7">
      <c r="B234" s="146">
        <v>231</v>
      </c>
      <c r="C234" s="132">
        <v>135000</v>
      </c>
      <c r="D234" s="132">
        <v>235000</v>
      </c>
      <c r="E234" s="132">
        <v>235000</v>
      </c>
      <c r="F234" s="132">
        <v>235000</v>
      </c>
      <c r="G234" s="132">
        <v>235000</v>
      </c>
    </row>
    <row r="235" spans="2:7">
      <c r="B235" s="146">
        <v>232</v>
      </c>
      <c r="C235" s="132">
        <v>135500</v>
      </c>
      <c r="D235" s="132">
        <v>235500</v>
      </c>
      <c r="E235" s="132">
        <v>235500</v>
      </c>
      <c r="F235" s="132">
        <v>235500</v>
      </c>
      <c r="G235" s="132">
        <v>235500</v>
      </c>
    </row>
    <row r="236" spans="2:7">
      <c r="B236" s="146">
        <v>233</v>
      </c>
      <c r="C236" s="132">
        <v>136000</v>
      </c>
      <c r="D236" s="132">
        <v>236000</v>
      </c>
      <c r="E236" s="132">
        <v>236000</v>
      </c>
      <c r="F236" s="132">
        <v>236000</v>
      </c>
      <c r="G236" s="132">
        <v>236000</v>
      </c>
    </row>
    <row r="237" spans="2:7">
      <c r="B237" s="146">
        <v>234</v>
      </c>
      <c r="C237" s="132">
        <v>136500</v>
      </c>
      <c r="D237" s="132">
        <v>236500</v>
      </c>
      <c r="E237" s="132">
        <v>236500</v>
      </c>
      <c r="F237" s="132">
        <v>236500</v>
      </c>
      <c r="G237" s="132">
        <v>236500</v>
      </c>
    </row>
    <row r="238" spans="2:7">
      <c r="B238" s="146">
        <v>235</v>
      </c>
      <c r="C238" s="132">
        <v>137000</v>
      </c>
      <c r="D238" s="132">
        <v>237000</v>
      </c>
      <c r="E238" s="132">
        <v>237000</v>
      </c>
      <c r="F238" s="132">
        <v>237000</v>
      </c>
      <c r="G238" s="132">
        <v>237000</v>
      </c>
    </row>
    <row r="239" spans="2:7">
      <c r="B239" s="146">
        <v>236</v>
      </c>
      <c r="C239" s="132">
        <v>137500</v>
      </c>
      <c r="D239" s="132">
        <v>237500</v>
      </c>
      <c r="E239" s="132">
        <v>237500</v>
      </c>
      <c r="F239" s="132">
        <v>237500</v>
      </c>
      <c r="G239" s="132">
        <v>237500</v>
      </c>
    </row>
    <row r="240" spans="2:7">
      <c r="B240" s="146">
        <v>237</v>
      </c>
      <c r="C240" s="132">
        <v>138000</v>
      </c>
      <c r="D240" s="132">
        <v>238000</v>
      </c>
      <c r="E240" s="132">
        <v>238000</v>
      </c>
      <c r="F240" s="132">
        <v>238000</v>
      </c>
      <c r="G240" s="132">
        <v>238000</v>
      </c>
    </row>
    <row r="241" spans="2:7">
      <c r="B241" s="146">
        <v>238</v>
      </c>
      <c r="C241" s="132">
        <v>138500</v>
      </c>
      <c r="D241" s="132">
        <v>238500</v>
      </c>
      <c r="E241" s="132">
        <v>238500</v>
      </c>
      <c r="F241" s="132">
        <v>238500</v>
      </c>
      <c r="G241" s="132">
        <v>238500</v>
      </c>
    </row>
    <row r="242" spans="2:7">
      <c r="B242" s="146">
        <v>239</v>
      </c>
      <c r="C242" s="132">
        <v>139000</v>
      </c>
      <c r="D242" s="132">
        <v>239000</v>
      </c>
      <c r="E242" s="132">
        <v>239000</v>
      </c>
      <c r="F242" s="132">
        <v>239000</v>
      </c>
      <c r="G242" s="132">
        <v>239000</v>
      </c>
    </row>
    <row r="243" spans="2:7">
      <c r="B243" s="146">
        <v>240</v>
      </c>
      <c r="C243" s="132">
        <v>139500</v>
      </c>
      <c r="D243" s="132">
        <v>239500</v>
      </c>
      <c r="E243" s="132">
        <v>239500</v>
      </c>
      <c r="F243" s="132">
        <v>239500</v>
      </c>
      <c r="G243" s="132">
        <v>239500</v>
      </c>
    </row>
    <row r="244" spans="2:7">
      <c r="B244" s="146">
        <v>241</v>
      </c>
      <c r="C244" s="132">
        <v>140000</v>
      </c>
      <c r="D244" s="132">
        <v>240000</v>
      </c>
      <c r="E244" s="132">
        <v>240000</v>
      </c>
      <c r="F244" s="132">
        <v>240000</v>
      </c>
      <c r="G244" s="132">
        <v>240000</v>
      </c>
    </row>
    <row r="245" spans="2:7">
      <c r="B245" s="146">
        <v>242</v>
      </c>
      <c r="C245" s="132">
        <v>140500</v>
      </c>
      <c r="D245" s="132">
        <v>240500</v>
      </c>
      <c r="E245" s="132">
        <v>240500</v>
      </c>
      <c r="F245" s="132">
        <v>240500</v>
      </c>
      <c r="G245" s="132">
        <v>240500</v>
      </c>
    </row>
    <row r="246" spans="2:7">
      <c r="B246" s="146">
        <v>243</v>
      </c>
      <c r="C246" s="132">
        <v>141000</v>
      </c>
      <c r="D246" s="132">
        <v>241000</v>
      </c>
      <c r="E246" s="132">
        <v>241000</v>
      </c>
      <c r="F246" s="132">
        <v>241000</v>
      </c>
      <c r="G246" s="132">
        <v>241000</v>
      </c>
    </row>
    <row r="247" spans="2:7">
      <c r="B247" s="146">
        <v>244</v>
      </c>
      <c r="C247" s="132">
        <v>141500</v>
      </c>
      <c r="D247" s="132">
        <v>241500</v>
      </c>
      <c r="E247" s="132">
        <v>241500</v>
      </c>
      <c r="F247" s="132">
        <v>241500</v>
      </c>
      <c r="G247" s="132">
        <v>241500</v>
      </c>
    </row>
    <row r="248" spans="2:7">
      <c r="B248" s="146">
        <v>245</v>
      </c>
      <c r="C248" s="132">
        <v>142000</v>
      </c>
      <c r="D248" s="132">
        <v>242000</v>
      </c>
      <c r="E248" s="132">
        <v>242000</v>
      </c>
      <c r="F248" s="132">
        <v>242000</v>
      </c>
      <c r="G248" s="132">
        <v>242000</v>
      </c>
    </row>
    <row r="249" spans="2:7">
      <c r="B249" s="146">
        <v>246</v>
      </c>
      <c r="C249" s="132">
        <v>142500</v>
      </c>
      <c r="D249" s="132">
        <v>242500</v>
      </c>
      <c r="E249" s="132">
        <v>242500</v>
      </c>
      <c r="F249" s="132">
        <v>242500</v>
      </c>
      <c r="G249" s="132">
        <v>242500</v>
      </c>
    </row>
    <row r="250" spans="2:7">
      <c r="B250" s="146">
        <v>247</v>
      </c>
      <c r="C250" s="132">
        <v>143000</v>
      </c>
      <c r="D250" s="132">
        <v>243000</v>
      </c>
      <c r="E250" s="132">
        <v>243000</v>
      </c>
      <c r="F250" s="132">
        <v>243000</v>
      </c>
      <c r="G250" s="132">
        <v>243000</v>
      </c>
    </row>
    <row r="251" spans="2:7">
      <c r="B251" s="146">
        <v>248</v>
      </c>
      <c r="C251" s="132">
        <v>143500</v>
      </c>
      <c r="D251" s="132">
        <v>243500</v>
      </c>
      <c r="E251" s="132">
        <v>243500</v>
      </c>
      <c r="F251" s="132">
        <v>243500</v>
      </c>
      <c r="G251" s="132">
        <v>243500</v>
      </c>
    </row>
    <row r="252" spans="2:7">
      <c r="B252" s="146">
        <v>249</v>
      </c>
      <c r="C252" s="132">
        <v>144000</v>
      </c>
      <c r="D252" s="132">
        <v>244000</v>
      </c>
      <c r="E252" s="132">
        <v>244000</v>
      </c>
      <c r="F252" s="132">
        <v>244000</v>
      </c>
      <c r="G252" s="132">
        <v>244000</v>
      </c>
    </row>
    <row r="253" spans="2:7">
      <c r="B253" s="146">
        <v>250</v>
      </c>
      <c r="C253" s="132">
        <v>144500</v>
      </c>
      <c r="D253" s="132">
        <v>244500</v>
      </c>
      <c r="E253" s="132">
        <v>244500</v>
      </c>
      <c r="F253" s="132">
        <v>244500</v>
      </c>
      <c r="G253" s="132">
        <v>244500</v>
      </c>
    </row>
    <row r="254" spans="2:7">
      <c r="B254" s="146">
        <v>251</v>
      </c>
      <c r="C254" s="132">
        <v>145000</v>
      </c>
      <c r="D254" s="132">
        <v>245000</v>
      </c>
      <c r="E254" s="132">
        <v>245000</v>
      </c>
      <c r="F254" s="132">
        <v>245000</v>
      </c>
      <c r="G254" s="132">
        <v>245000</v>
      </c>
    </row>
    <row r="255" spans="2:7">
      <c r="B255" s="146">
        <v>252</v>
      </c>
      <c r="C255" s="132">
        <v>145500</v>
      </c>
      <c r="D255" s="132">
        <v>245500</v>
      </c>
      <c r="E255" s="132">
        <v>245500</v>
      </c>
      <c r="F255" s="132">
        <v>245500</v>
      </c>
      <c r="G255" s="132">
        <v>245500</v>
      </c>
    </row>
    <row r="256" spans="2:7">
      <c r="B256" s="146">
        <v>253</v>
      </c>
      <c r="C256" s="132">
        <v>146000</v>
      </c>
      <c r="D256" s="132">
        <v>246000</v>
      </c>
      <c r="E256" s="132">
        <v>246000</v>
      </c>
      <c r="F256" s="132">
        <v>246000</v>
      </c>
      <c r="G256" s="132">
        <v>246000</v>
      </c>
    </row>
    <row r="257" spans="2:7">
      <c r="B257" s="146">
        <v>254</v>
      </c>
      <c r="C257" s="132">
        <v>146500</v>
      </c>
      <c r="D257" s="132">
        <v>246500</v>
      </c>
      <c r="E257" s="132">
        <v>246500</v>
      </c>
      <c r="F257" s="132">
        <v>246500</v>
      </c>
      <c r="G257" s="132">
        <v>246500</v>
      </c>
    </row>
    <row r="258" spans="2:7">
      <c r="B258" s="146">
        <v>255</v>
      </c>
      <c r="C258" s="132">
        <v>147000</v>
      </c>
      <c r="D258" s="132">
        <v>247000</v>
      </c>
      <c r="E258" s="132">
        <v>247000</v>
      </c>
      <c r="F258" s="132">
        <v>247000</v>
      </c>
      <c r="G258" s="132">
        <v>247000</v>
      </c>
    </row>
    <row r="259" spans="2:7">
      <c r="B259" s="146">
        <v>256</v>
      </c>
      <c r="C259" s="132">
        <v>147500</v>
      </c>
      <c r="D259" s="132">
        <v>247500</v>
      </c>
      <c r="E259" s="132">
        <v>247500</v>
      </c>
      <c r="F259" s="132">
        <v>247500</v>
      </c>
      <c r="G259" s="132">
        <v>247500</v>
      </c>
    </row>
    <row r="260" spans="2:7">
      <c r="B260" s="146">
        <v>257</v>
      </c>
      <c r="C260" s="132">
        <v>148000</v>
      </c>
      <c r="D260" s="132">
        <v>248000</v>
      </c>
      <c r="E260" s="132">
        <v>248000</v>
      </c>
      <c r="F260" s="132">
        <v>248000</v>
      </c>
      <c r="G260" s="132">
        <v>248000</v>
      </c>
    </row>
    <row r="261" spans="2:7">
      <c r="B261" s="146">
        <v>258</v>
      </c>
      <c r="C261" s="132">
        <v>148500</v>
      </c>
      <c r="D261" s="132">
        <v>248500</v>
      </c>
      <c r="E261" s="132">
        <v>248500</v>
      </c>
      <c r="F261" s="132">
        <v>248500</v>
      </c>
      <c r="G261" s="132">
        <v>248500</v>
      </c>
    </row>
    <row r="262" spans="2:7">
      <c r="B262" s="146">
        <v>259</v>
      </c>
      <c r="C262" s="132">
        <v>149000</v>
      </c>
      <c r="D262" s="132">
        <v>249000</v>
      </c>
      <c r="E262" s="132">
        <v>249000</v>
      </c>
      <c r="F262" s="132">
        <v>249000</v>
      </c>
      <c r="G262" s="132">
        <v>249000</v>
      </c>
    </row>
    <row r="263" spans="2:7">
      <c r="B263" s="146">
        <v>260</v>
      </c>
      <c r="C263" s="132">
        <v>149500</v>
      </c>
      <c r="D263" s="132">
        <v>249500</v>
      </c>
      <c r="E263" s="132">
        <v>249500</v>
      </c>
      <c r="F263" s="132">
        <v>249500</v>
      </c>
      <c r="G263" s="132">
        <v>249500</v>
      </c>
    </row>
    <row r="264" spans="2:7">
      <c r="B264" s="146">
        <v>261</v>
      </c>
      <c r="C264" s="132">
        <v>150000</v>
      </c>
      <c r="D264" s="132">
        <v>250000</v>
      </c>
      <c r="E264" s="132">
        <v>250000</v>
      </c>
      <c r="F264" s="132">
        <v>250000</v>
      </c>
      <c r="G264" s="132">
        <v>250000</v>
      </c>
    </row>
    <row r="265" spans="2:7">
      <c r="B265" s="146">
        <v>262</v>
      </c>
      <c r="C265" s="132">
        <v>150500</v>
      </c>
      <c r="D265" s="132">
        <v>250500</v>
      </c>
      <c r="E265" s="132">
        <v>250500</v>
      </c>
      <c r="F265" s="132">
        <v>250500</v>
      </c>
      <c r="G265" s="132">
        <v>250500</v>
      </c>
    </row>
    <row r="266" spans="2:7">
      <c r="B266" s="146">
        <v>263</v>
      </c>
      <c r="C266" s="132">
        <v>151000</v>
      </c>
      <c r="D266" s="132">
        <v>251000</v>
      </c>
      <c r="E266" s="132">
        <v>251000</v>
      </c>
      <c r="F266" s="132">
        <v>251000</v>
      </c>
      <c r="G266" s="132">
        <v>251000</v>
      </c>
    </row>
    <row r="267" spans="2:7">
      <c r="B267" s="146">
        <v>264</v>
      </c>
      <c r="C267" s="132">
        <v>151500</v>
      </c>
      <c r="D267" s="132">
        <v>251500</v>
      </c>
      <c r="E267" s="132">
        <v>251500</v>
      </c>
      <c r="F267" s="132">
        <v>251500</v>
      </c>
      <c r="G267" s="132">
        <v>251500</v>
      </c>
    </row>
    <row r="268" spans="2:7">
      <c r="B268" s="146">
        <v>265</v>
      </c>
      <c r="C268" s="132">
        <v>152000</v>
      </c>
      <c r="D268" s="132">
        <v>252000</v>
      </c>
      <c r="E268" s="132">
        <v>252000</v>
      </c>
      <c r="F268" s="132">
        <v>252000</v>
      </c>
      <c r="G268" s="132">
        <v>252000</v>
      </c>
    </row>
    <row r="269" spans="2:7">
      <c r="B269" s="146">
        <v>266</v>
      </c>
      <c r="C269" s="132">
        <v>152500</v>
      </c>
      <c r="D269" s="132">
        <v>252500</v>
      </c>
      <c r="E269" s="132">
        <v>252500</v>
      </c>
      <c r="F269" s="132">
        <v>252500</v>
      </c>
      <c r="G269" s="132">
        <v>252500</v>
      </c>
    </row>
    <row r="270" spans="2:7">
      <c r="B270" s="146">
        <v>267</v>
      </c>
      <c r="C270" s="132">
        <v>153000</v>
      </c>
      <c r="D270" s="132">
        <v>253000</v>
      </c>
      <c r="E270" s="132">
        <v>253000</v>
      </c>
      <c r="F270" s="132">
        <v>253000</v>
      </c>
      <c r="G270" s="132">
        <v>253000</v>
      </c>
    </row>
    <row r="271" spans="2:7">
      <c r="B271" s="146">
        <v>268</v>
      </c>
      <c r="C271" s="132">
        <v>153500</v>
      </c>
      <c r="D271" s="132">
        <v>253500</v>
      </c>
      <c r="E271" s="132">
        <v>253500</v>
      </c>
      <c r="F271" s="132">
        <v>253500</v>
      </c>
      <c r="G271" s="132">
        <v>253500</v>
      </c>
    </row>
    <row r="272" spans="2:7">
      <c r="B272" s="146">
        <v>269</v>
      </c>
      <c r="C272" s="132">
        <v>154000</v>
      </c>
      <c r="D272" s="132">
        <v>254000</v>
      </c>
      <c r="E272" s="132">
        <v>254000</v>
      </c>
      <c r="F272" s="132">
        <v>254000</v>
      </c>
      <c r="G272" s="132">
        <v>254000</v>
      </c>
    </row>
    <row r="273" spans="2:7">
      <c r="B273" s="146">
        <v>270</v>
      </c>
      <c r="C273" s="132">
        <v>154500</v>
      </c>
      <c r="D273" s="132">
        <v>254500</v>
      </c>
      <c r="E273" s="132">
        <v>254500</v>
      </c>
      <c r="F273" s="132">
        <v>254500</v>
      </c>
      <c r="G273" s="132">
        <v>254500</v>
      </c>
    </row>
    <row r="274" spans="2:7">
      <c r="B274" s="146">
        <v>271</v>
      </c>
      <c r="C274" s="132">
        <v>155000</v>
      </c>
      <c r="D274" s="132">
        <v>255000</v>
      </c>
      <c r="E274" s="132">
        <v>255000</v>
      </c>
      <c r="F274" s="132">
        <v>255000</v>
      </c>
      <c r="G274" s="132">
        <v>255000</v>
      </c>
    </row>
    <row r="275" spans="2:7">
      <c r="B275" s="146">
        <v>272</v>
      </c>
      <c r="C275" s="132">
        <v>155500</v>
      </c>
      <c r="D275" s="132">
        <v>255500</v>
      </c>
      <c r="E275" s="132">
        <v>255500</v>
      </c>
      <c r="F275" s="132">
        <v>255500</v>
      </c>
      <c r="G275" s="132">
        <v>255500</v>
      </c>
    </row>
    <row r="276" spans="2:7">
      <c r="B276" s="146">
        <v>273</v>
      </c>
      <c r="C276" s="132">
        <v>156000</v>
      </c>
      <c r="D276" s="132">
        <v>256000</v>
      </c>
      <c r="E276" s="132">
        <v>256000</v>
      </c>
      <c r="F276" s="132">
        <v>256000</v>
      </c>
      <c r="G276" s="132">
        <v>256000</v>
      </c>
    </row>
    <row r="277" spans="2:7">
      <c r="B277" s="146">
        <v>274</v>
      </c>
      <c r="C277" s="132">
        <v>156500</v>
      </c>
      <c r="D277" s="132">
        <v>256500</v>
      </c>
      <c r="E277" s="132">
        <v>256500</v>
      </c>
      <c r="F277" s="132">
        <v>256500</v>
      </c>
      <c r="G277" s="132">
        <v>256500</v>
      </c>
    </row>
    <row r="278" spans="2:7">
      <c r="B278" s="146">
        <v>275</v>
      </c>
      <c r="C278" s="132">
        <v>157000</v>
      </c>
      <c r="D278" s="132">
        <v>257000</v>
      </c>
      <c r="E278" s="132">
        <v>257000</v>
      </c>
      <c r="F278" s="132">
        <v>257000</v>
      </c>
      <c r="G278" s="132">
        <v>257000</v>
      </c>
    </row>
    <row r="279" spans="2:7">
      <c r="B279" s="146">
        <v>276</v>
      </c>
      <c r="C279" s="132">
        <v>157500</v>
      </c>
      <c r="D279" s="132">
        <v>257500</v>
      </c>
      <c r="E279" s="132">
        <v>257500</v>
      </c>
      <c r="F279" s="132">
        <v>257500</v>
      </c>
      <c r="G279" s="132">
        <v>257500</v>
      </c>
    </row>
    <row r="280" spans="2:7">
      <c r="B280" s="146">
        <v>277</v>
      </c>
      <c r="C280" s="132">
        <v>158000</v>
      </c>
      <c r="D280" s="132">
        <v>258000</v>
      </c>
      <c r="E280" s="132">
        <v>258000</v>
      </c>
      <c r="F280" s="132">
        <v>258000</v>
      </c>
      <c r="G280" s="132">
        <v>258000</v>
      </c>
    </row>
    <row r="281" spans="2:7">
      <c r="B281" s="146">
        <v>278</v>
      </c>
      <c r="C281" s="132">
        <v>158500</v>
      </c>
      <c r="D281" s="132">
        <v>258500</v>
      </c>
      <c r="E281" s="132">
        <v>258500</v>
      </c>
      <c r="F281" s="132">
        <v>258500</v>
      </c>
      <c r="G281" s="132">
        <v>258500</v>
      </c>
    </row>
    <row r="282" spans="2:7">
      <c r="B282" s="146">
        <v>279</v>
      </c>
      <c r="C282" s="132">
        <v>159000</v>
      </c>
      <c r="D282" s="132">
        <v>259000</v>
      </c>
      <c r="E282" s="132">
        <v>259000</v>
      </c>
      <c r="F282" s="132">
        <v>259000</v>
      </c>
      <c r="G282" s="132">
        <v>259000</v>
      </c>
    </row>
    <row r="283" spans="2:7">
      <c r="B283" s="146">
        <v>280</v>
      </c>
      <c r="C283" s="132">
        <v>159500</v>
      </c>
      <c r="D283" s="132">
        <v>259500</v>
      </c>
      <c r="E283" s="132">
        <v>259500</v>
      </c>
      <c r="F283" s="132">
        <v>259500</v>
      </c>
      <c r="G283" s="132">
        <v>259500</v>
      </c>
    </row>
    <row r="284" spans="2:7">
      <c r="B284" s="146">
        <v>281</v>
      </c>
      <c r="C284" s="132">
        <v>160000</v>
      </c>
      <c r="D284" s="132">
        <v>260000</v>
      </c>
      <c r="E284" s="132">
        <v>260000</v>
      </c>
      <c r="F284" s="132">
        <v>260000</v>
      </c>
      <c r="G284" s="132">
        <v>260000</v>
      </c>
    </row>
    <row r="285" spans="2:7">
      <c r="B285" s="146">
        <v>282</v>
      </c>
      <c r="C285" s="132">
        <v>160500</v>
      </c>
      <c r="D285" s="132">
        <v>260500</v>
      </c>
      <c r="E285" s="132">
        <v>260500</v>
      </c>
      <c r="F285" s="132">
        <v>260500</v>
      </c>
      <c r="G285" s="132">
        <v>260500</v>
      </c>
    </row>
    <row r="286" spans="2:7">
      <c r="B286" s="146">
        <v>283</v>
      </c>
      <c r="C286" s="132">
        <v>161000</v>
      </c>
      <c r="D286" s="132">
        <v>261000</v>
      </c>
      <c r="E286" s="132">
        <v>261000</v>
      </c>
      <c r="F286" s="132">
        <v>261000</v>
      </c>
      <c r="G286" s="132">
        <v>261000</v>
      </c>
    </row>
    <row r="287" spans="2:7">
      <c r="B287" s="146">
        <v>284</v>
      </c>
      <c r="C287" s="132">
        <v>161500</v>
      </c>
      <c r="D287" s="132">
        <v>261500</v>
      </c>
      <c r="E287" s="132">
        <v>261500</v>
      </c>
      <c r="F287" s="132">
        <v>261500</v>
      </c>
      <c r="G287" s="132">
        <v>261500</v>
      </c>
    </row>
    <row r="288" spans="2:7">
      <c r="B288" s="146">
        <v>285</v>
      </c>
      <c r="C288" s="132">
        <v>162000</v>
      </c>
      <c r="D288" s="132">
        <v>262000</v>
      </c>
      <c r="E288" s="132">
        <v>262000</v>
      </c>
      <c r="F288" s="132">
        <v>262000</v>
      </c>
      <c r="G288" s="132">
        <v>262000</v>
      </c>
    </row>
    <row r="289" spans="2:7">
      <c r="B289" s="146">
        <v>286</v>
      </c>
      <c r="C289" s="132">
        <v>162500</v>
      </c>
      <c r="D289" s="132">
        <v>262500</v>
      </c>
      <c r="E289" s="132">
        <v>262500</v>
      </c>
      <c r="F289" s="132">
        <v>262500</v>
      </c>
      <c r="G289" s="132">
        <v>262500</v>
      </c>
    </row>
    <row r="290" spans="2:7">
      <c r="B290" s="146">
        <v>287</v>
      </c>
      <c r="C290" s="132">
        <v>163000</v>
      </c>
      <c r="D290" s="132">
        <v>263000</v>
      </c>
      <c r="E290" s="132">
        <v>263000</v>
      </c>
      <c r="F290" s="132">
        <v>263000</v>
      </c>
      <c r="G290" s="132">
        <v>263000</v>
      </c>
    </row>
    <row r="291" spans="2:7">
      <c r="B291" s="146">
        <v>288</v>
      </c>
      <c r="C291" s="132">
        <v>163500</v>
      </c>
      <c r="D291" s="132">
        <v>263500</v>
      </c>
      <c r="E291" s="132">
        <v>263500</v>
      </c>
      <c r="F291" s="132">
        <v>263500</v>
      </c>
      <c r="G291" s="132">
        <v>263500</v>
      </c>
    </row>
    <row r="292" spans="2:7">
      <c r="B292" s="146">
        <v>289</v>
      </c>
      <c r="C292" s="132">
        <v>164000</v>
      </c>
      <c r="D292" s="132">
        <v>264000</v>
      </c>
      <c r="E292" s="132">
        <v>264000</v>
      </c>
      <c r="F292" s="132">
        <v>264000</v>
      </c>
      <c r="G292" s="132">
        <v>264000</v>
      </c>
    </row>
    <row r="293" spans="2:7">
      <c r="B293" s="146">
        <v>290</v>
      </c>
      <c r="C293" s="132">
        <v>164500</v>
      </c>
      <c r="D293" s="132">
        <v>264500</v>
      </c>
      <c r="E293" s="132">
        <v>264500</v>
      </c>
      <c r="F293" s="132">
        <v>264500</v>
      </c>
      <c r="G293" s="132">
        <v>264500</v>
      </c>
    </row>
    <row r="294" spans="2:7">
      <c r="B294" s="146">
        <v>291</v>
      </c>
      <c r="C294" s="132">
        <v>165000</v>
      </c>
      <c r="D294" s="132">
        <v>265000</v>
      </c>
      <c r="E294" s="132">
        <v>265000</v>
      </c>
      <c r="F294" s="132">
        <v>265000</v>
      </c>
      <c r="G294" s="132">
        <v>265000</v>
      </c>
    </row>
    <row r="295" spans="2:7">
      <c r="B295" s="146">
        <v>292</v>
      </c>
      <c r="C295" s="132">
        <v>165500</v>
      </c>
      <c r="D295" s="132">
        <v>265500</v>
      </c>
      <c r="E295" s="132">
        <v>265500</v>
      </c>
      <c r="F295" s="132">
        <v>265500</v>
      </c>
      <c r="G295" s="132">
        <v>265500</v>
      </c>
    </row>
    <row r="296" spans="2:7">
      <c r="B296" s="146">
        <v>293</v>
      </c>
      <c r="C296" s="132">
        <v>166000</v>
      </c>
      <c r="D296" s="132">
        <v>266000</v>
      </c>
      <c r="E296" s="132">
        <v>266000</v>
      </c>
      <c r="F296" s="132">
        <v>266000</v>
      </c>
      <c r="G296" s="132">
        <v>266000</v>
      </c>
    </row>
    <row r="297" spans="2:7">
      <c r="B297" s="146">
        <v>294</v>
      </c>
      <c r="C297" s="132">
        <v>166500</v>
      </c>
      <c r="D297" s="132">
        <v>266500</v>
      </c>
      <c r="E297" s="132">
        <v>266500</v>
      </c>
      <c r="F297" s="132">
        <v>266500</v>
      </c>
      <c r="G297" s="132">
        <v>266500</v>
      </c>
    </row>
    <row r="298" spans="2:7">
      <c r="B298" s="146">
        <v>295</v>
      </c>
      <c r="C298" s="132">
        <v>167000</v>
      </c>
      <c r="D298" s="132">
        <v>267000</v>
      </c>
      <c r="E298" s="132">
        <v>267000</v>
      </c>
      <c r="F298" s="132">
        <v>267000</v>
      </c>
      <c r="G298" s="132">
        <v>267000</v>
      </c>
    </row>
    <row r="299" spans="2:7">
      <c r="B299" s="146">
        <v>296</v>
      </c>
      <c r="C299" s="132">
        <v>167500</v>
      </c>
      <c r="D299" s="132">
        <v>267500</v>
      </c>
      <c r="E299" s="132">
        <v>267500</v>
      </c>
      <c r="F299" s="132">
        <v>267500</v>
      </c>
      <c r="G299" s="132">
        <v>267500</v>
      </c>
    </row>
    <row r="300" spans="2:7">
      <c r="B300" s="146">
        <v>297</v>
      </c>
      <c r="C300" s="132">
        <v>168000</v>
      </c>
      <c r="D300" s="132">
        <v>268000</v>
      </c>
      <c r="E300" s="132">
        <v>268000</v>
      </c>
      <c r="F300" s="132">
        <v>268000</v>
      </c>
      <c r="G300" s="132">
        <v>268000</v>
      </c>
    </row>
    <row r="301" spans="2:7">
      <c r="B301" s="146">
        <v>298</v>
      </c>
      <c r="C301" s="132">
        <v>168500</v>
      </c>
      <c r="D301" s="132">
        <v>268500</v>
      </c>
      <c r="E301" s="132">
        <v>268500</v>
      </c>
      <c r="F301" s="132">
        <v>268500</v>
      </c>
      <c r="G301" s="132">
        <v>268500</v>
      </c>
    </row>
    <row r="302" spans="2:7">
      <c r="B302" s="146">
        <v>299</v>
      </c>
      <c r="C302" s="132">
        <v>169000</v>
      </c>
      <c r="D302" s="132">
        <v>269000</v>
      </c>
      <c r="E302" s="132">
        <v>269000</v>
      </c>
      <c r="F302" s="132">
        <v>269000</v>
      </c>
      <c r="G302" s="132">
        <v>269000</v>
      </c>
    </row>
    <row r="303" spans="2:7">
      <c r="B303" s="146">
        <v>300</v>
      </c>
      <c r="C303" s="132">
        <v>169500</v>
      </c>
      <c r="D303" s="132">
        <v>269500</v>
      </c>
      <c r="E303" s="132">
        <v>269500</v>
      </c>
      <c r="F303" s="132">
        <v>269500</v>
      </c>
      <c r="G303" s="132">
        <v>269500</v>
      </c>
    </row>
    <row r="304" spans="2:7">
      <c r="B304" s="146">
        <v>301</v>
      </c>
      <c r="C304" s="132">
        <v>170000</v>
      </c>
      <c r="D304" s="132">
        <v>270000</v>
      </c>
      <c r="E304" s="132">
        <v>270000</v>
      </c>
      <c r="F304" s="132">
        <v>270000</v>
      </c>
      <c r="G304" s="132">
        <v>270000</v>
      </c>
    </row>
    <row r="305" spans="2:7">
      <c r="B305" s="146">
        <v>302</v>
      </c>
      <c r="C305" s="132">
        <v>170500</v>
      </c>
      <c r="D305" s="132">
        <v>270500</v>
      </c>
      <c r="E305" s="132">
        <v>270500</v>
      </c>
      <c r="F305" s="132">
        <v>270500</v>
      </c>
      <c r="G305" s="132">
        <v>270500</v>
      </c>
    </row>
    <row r="306" spans="2:7">
      <c r="B306" s="146">
        <v>303</v>
      </c>
      <c r="C306" s="132">
        <v>171000</v>
      </c>
      <c r="D306" s="132">
        <v>271000</v>
      </c>
      <c r="E306" s="132">
        <v>271000</v>
      </c>
      <c r="F306" s="132">
        <v>271000</v>
      </c>
      <c r="G306" s="132">
        <v>271000</v>
      </c>
    </row>
    <row r="307" spans="2:7">
      <c r="B307" s="146">
        <v>304</v>
      </c>
      <c r="C307" s="132">
        <v>171500</v>
      </c>
      <c r="D307" s="132">
        <v>271500</v>
      </c>
      <c r="E307" s="132">
        <v>271500</v>
      </c>
      <c r="F307" s="132">
        <v>271500</v>
      </c>
      <c r="G307" s="132">
        <v>271500</v>
      </c>
    </row>
    <row r="308" spans="2:7">
      <c r="B308" s="146">
        <v>305</v>
      </c>
      <c r="C308" s="132">
        <v>172000</v>
      </c>
      <c r="D308" s="132">
        <v>272000</v>
      </c>
      <c r="E308" s="132">
        <v>272000</v>
      </c>
      <c r="F308" s="132">
        <v>272000</v>
      </c>
      <c r="G308" s="132">
        <v>272000</v>
      </c>
    </row>
    <row r="309" spans="2:7">
      <c r="B309" s="146">
        <v>306</v>
      </c>
      <c r="C309" s="132">
        <v>172500</v>
      </c>
      <c r="D309" s="132">
        <v>272500</v>
      </c>
      <c r="E309" s="132">
        <v>272500</v>
      </c>
      <c r="F309" s="132">
        <v>272500</v>
      </c>
      <c r="G309" s="132">
        <v>272500</v>
      </c>
    </row>
    <row r="310" spans="2:7">
      <c r="B310" s="146">
        <v>307</v>
      </c>
      <c r="C310" s="132">
        <v>173000</v>
      </c>
      <c r="D310" s="132">
        <v>273000</v>
      </c>
      <c r="E310" s="132">
        <v>273000</v>
      </c>
      <c r="F310" s="132">
        <v>273000</v>
      </c>
      <c r="G310" s="132">
        <v>273000</v>
      </c>
    </row>
    <row r="311" spans="2:7">
      <c r="B311" s="146">
        <v>308</v>
      </c>
      <c r="C311" s="132">
        <v>173500</v>
      </c>
      <c r="D311" s="132">
        <v>273500</v>
      </c>
      <c r="E311" s="132">
        <v>273500</v>
      </c>
      <c r="F311" s="132">
        <v>273500</v>
      </c>
      <c r="G311" s="132">
        <v>273500</v>
      </c>
    </row>
    <row r="312" spans="2:7">
      <c r="B312" s="146">
        <v>309</v>
      </c>
      <c r="C312" s="132">
        <v>174000</v>
      </c>
      <c r="D312" s="132">
        <v>274000</v>
      </c>
      <c r="E312" s="132">
        <v>274000</v>
      </c>
      <c r="F312" s="132">
        <v>274000</v>
      </c>
      <c r="G312" s="132">
        <v>274000</v>
      </c>
    </row>
    <row r="313" spans="2:7">
      <c r="B313" s="146">
        <v>310</v>
      </c>
      <c r="C313" s="132">
        <v>174500</v>
      </c>
      <c r="D313" s="132">
        <v>274500</v>
      </c>
      <c r="E313" s="132">
        <v>274500</v>
      </c>
      <c r="F313" s="132">
        <v>274500</v>
      </c>
      <c r="G313" s="132">
        <v>274500</v>
      </c>
    </row>
    <row r="314" spans="2:7">
      <c r="B314" s="146">
        <v>311</v>
      </c>
      <c r="C314" s="132">
        <v>175000</v>
      </c>
      <c r="D314" s="132">
        <v>275000</v>
      </c>
      <c r="E314" s="132">
        <v>275000</v>
      </c>
      <c r="F314" s="132">
        <v>275000</v>
      </c>
      <c r="G314" s="132">
        <v>275000</v>
      </c>
    </row>
    <row r="315" spans="2:7">
      <c r="B315" s="146">
        <v>312</v>
      </c>
      <c r="C315" s="132">
        <v>175500</v>
      </c>
      <c r="D315" s="132">
        <v>275500</v>
      </c>
      <c r="E315" s="132">
        <v>275500</v>
      </c>
      <c r="F315" s="132">
        <v>275500</v>
      </c>
      <c r="G315" s="132">
        <v>275500</v>
      </c>
    </row>
    <row r="316" spans="2:7">
      <c r="B316" s="146">
        <v>313</v>
      </c>
      <c r="C316" s="132">
        <v>176000</v>
      </c>
      <c r="D316" s="132">
        <v>276000</v>
      </c>
      <c r="E316" s="132">
        <v>276000</v>
      </c>
      <c r="F316" s="132">
        <v>276000</v>
      </c>
      <c r="G316" s="132">
        <v>276000</v>
      </c>
    </row>
    <row r="317" spans="2:7">
      <c r="B317" s="146">
        <v>314</v>
      </c>
      <c r="C317" s="132">
        <v>176500</v>
      </c>
      <c r="D317" s="132">
        <v>276500</v>
      </c>
      <c r="E317" s="132">
        <v>276500</v>
      </c>
      <c r="F317" s="132">
        <v>276500</v>
      </c>
      <c r="G317" s="132">
        <v>276500</v>
      </c>
    </row>
    <row r="318" spans="2:7">
      <c r="B318" s="146">
        <v>315</v>
      </c>
      <c r="C318" s="132">
        <v>177000</v>
      </c>
      <c r="D318" s="132">
        <v>277000</v>
      </c>
      <c r="E318" s="132">
        <v>277000</v>
      </c>
      <c r="F318" s="132">
        <v>277000</v>
      </c>
      <c r="G318" s="132">
        <v>277000</v>
      </c>
    </row>
    <row r="319" spans="2:7">
      <c r="B319" s="146">
        <v>316</v>
      </c>
      <c r="C319" s="132">
        <v>177500</v>
      </c>
      <c r="D319" s="132">
        <v>277500</v>
      </c>
      <c r="E319" s="132">
        <v>277500</v>
      </c>
      <c r="F319" s="132">
        <v>277500</v>
      </c>
      <c r="G319" s="132">
        <v>277500</v>
      </c>
    </row>
    <row r="320" spans="2:7">
      <c r="B320" s="146">
        <v>317</v>
      </c>
      <c r="C320" s="132">
        <v>178000</v>
      </c>
      <c r="D320" s="132">
        <v>278000</v>
      </c>
      <c r="E320" s="132">
        <v>278000</v>
      </c>
      <c r="F320" s="132">
        <v>278000</v>
      </c>
      <c r="G320" s="132">
        <v>278000</v>
      </c>
    </row>
    <row r="321" spans="2:7">
      <c r="B321" s="146">
        <v>318</v>
      </c>
      <c r="C321" s="132">
        <v>178500</v>
      </c>
      <c r="D321" s="132">
        <v>278500</v>
      </c>
      <c r="E321" s="132">
        <v>278500</v>
      </c>
      <c r="F321" s="132">
        <v>278500</v>
      </c>
      <c r="G321" s="132">
        <v>278500</v>
      </c>
    </row>
    <row r="322" spans="2:7">
      <c r="B322" s="146">
        <v>319</v>
      </c>
      <c r="C322" s="132">
        <v>179000</v>
      </c>
      <c r="D322" s="132">
        <v>279000</v>
      </c>
      <c r="E322" s="132">
        <v>279000</v>
      </c>
      <c r="F322" s="132">
        <v>279000</v>
      </c>
      <c r="G322" s="132">
        <v>279000</v>
      </c>
    </row>
    <row r="323" spans="2:7">
      <c r="B323" s="146">
        <v>320</v>
      </c>
      <c r="C323" s="132">
        <v>179500</v>
      </c>
      <c r="D323" s="132">
        <v>279500</v>
      </c>
      <c r="E323" s="132">
        <v>279500</v>
      </c>
      <c r="F323" s="132">
        <v>279500</v>
      </c>
      <c r="G323" s="132">
        <v>279500</v>
      </c>
    </row>
    <row r="324" spans="2:7">
      <c r="B324" s="146">
        <v>321</v>
      </c>
      <c r="C324" s="132">
        <v>180000</v>
      </c>
      <c r="D324" s="132">
        <v>280000</v>
      </c>
      <c r="E324" s="132">
        <v>280000</v>
      </c>
      <c r="F324" s="132">
        <v>280000</v>
      </c>
      <c r="G324" s="132">
        <v>280000</v>
      </c>
    </row>
    <row r="325" spans="2:7">
      <c r="B325" s="146">
        <v>322</v>
      </c>
      <c r="C325" s="132">
        <v>180500</v>
      </c>
      <c r="D325" s="132">
        <v>280500</v>
      </c>
      <c r="E325" s="132">
        <v>280500</v>
      </c>
      <c r="F325" s="132">
        <v>280500</v>
      </c>
      <c r="G325" s="132">
        <v>280500</v>
      </c>
    </row>
    <row r="326" spans="2:7">
      <c r="B326" s="146">
        <v>323</v>
      </c>
      <c r="C326" s="132">
        <v>181000</v>
      </c>
      <c r="D326" s="132">
        <v>281000</v>
      </c>
      <c r="E326" s="132">
        <v>281000</v>
      </c>
      <c r="F326" s="132">
        <v>281000</v>
      </c>
      <c r="G326" s="132">
        <v>281000</v>
      </c>
    </row>
    <row r="327" spans="2:7">
      <c r="B327" s="146">
        <v>324</v>
      </c>
      <c r="C327" s="132">
        <v>181500</v>
      </c>
      <c r="D327" s="132">
        <v>281500</v>
      </c>
      <c r="E327" s="132">
        <v>281500</v>
      </c>
      <c r="F327" s="132">
        <v>281500</v>
      </c>
      <c r="G327" s="132">
        <v>281500</v>
      </c>
    </row>
    <row r="328" spans="2:7">
      <c r="B328" s="146">
        <v>325</v>
      </c>
      <c r="C328" s="132">
        <v>182000</v>
      </c>
      <c r="D328" s="132">
        <v>282000</v>
      </c>
      <c r="E328" s="132">
        <v>282000</v>
      </c>
      <c r="F328" s="132">
        <v>282000</v>
      </c>
      <c r="G328" s="132">
        <v>282000</v>
      </c>
    </row>
    <row r="329" spans="2:7">
      <c r="B329" s="146">
        <v>326</v>
      </c>
      <c r="C329" s="132">
        <v>182500</v>
      </c>
      <c r="D329" s="132">
        <v>282500</v>
      </c>
      <c r="E329" s="132">
        <v>282500</v>
      </c>
      <c r="F329" s="132">
        <v>282500</v>
      </c>
      <c r="G329" s="132">
        <v>282500</v>
      </c>
    </row>
    <row r="330" spans="2:7">
      <c r="B330" s="146">
        <v>327</v>
      </c>
      <c r="C330" s="132">
        <v>183000</v>
      </c>
      <c r="D330" s="132">
        <v>283000</v>
      </c>
      <c r="E330" s="132">
        <v>283000</v>
      </c>
      <c r="F330" s="132">
        <v>283000</v>
      </c>
      <c r="G330" s="132">
        <v>283000</v>
      </c>
    </row>
    <row r="331" spans="2:7">
      <c r="B331" s="146">
        <v>328</v>
      </c>
      <c r="C331" s="132">
        <v>183500</v>
      </c>
      <c r="D331" s="132">
        <v>283500</v>
      </c>
      <c r="E331" s="132">
        <v>283500</v>
      </c>
      <c r="F331" s="132">
        <v>283500</v>
      </c>
      <c r="G331" s="132">
        <v>283500</v>
      </c>
    </row>
    <row r="332" spans="2:7">
      <c r="B332" s="146">
        <v>329</v>
      </c>
      <c r="C332" s="132">
        <v>184000</v>
      </c>
      <c r="D332" s="132">
        <v>284000</v>
      </c>
      <c r="E332" s="132">
        <v>284000</v>
      </c>
      <c r="F332" s="132">
        <v>284000</v>
      </c>
      <c r="G332" s="132">
        <v>284000</v>
      </c>
    </row>
    <row r="333" spans="2:7">
      <c r="B333" s="146">
        <v>330</v>
      </c>
      <c r="C333" s="132">
        <v>184500</v>
      </c>
      <c r="D333" s="132">
        <v>284500</v>
      </c>
      <c r="E333" s="132">
        <v>284500</v>
      </c>
      <c r="F333" s="132">
        <v>284500</v>
      </c>
      <c r="G333" s="132">
        <v>284500</v>
      </c>
    </row>
    <row r="334" spans="2:7">
      <c r="B334" s="146">
        <v>331</v>
      </c>
      <c r="C334" s="132">
        <v>185000</v>
      </c>
      <c r="D334" s="132">
        <v>285000</v>
      </c>
      <c r="E334" s="132">
        <v>285000</v>
      </c>
      <c r="F334" s="132">
        <v>285000</v>
      </c>
      <c r="G334" s="132">
        <v>285000</v>
      </c>
    </row>
    <row r="335" spans="2:7">
      <c r="B335" s="146">
        <v>332</v>
      </c>
      <c r="C335" s="132">
        <v>185500</v>
      </c>
      <c r="D335" s="132">
        <v>285500</v>
      </c>
      <c r="E335" s="132">
        <v>285500</v>
      </c>
      <c r="F335" s="132">
        <v>285500</v>
      </c>
      <c r="G335" s="132">
        <v>285500</v>
      </c>
    </row>
    <row r="336" spans="2:7">
      <c r="B336" s="146">
        <v>333</v>
      </c>
      <c r="C336" s="132">
        <v>186000</v>
      </c>
      <c r="D336" s="132">
        <v>286000</v>
      </c>
      <c r="E336" s="132">
        <v>286000</v>
      </c>
      <c r="F336" s="132">
        <v>286000</v>
      </c>
      <c r="G336" s="132">
        <v>286000</v>
      </c>
    </row>
    <row r="337" spans="2:7">
      <c r="B337" s="146">
        <v>334</v>
      </c>
      <c r="C337" s="132">
        <v>186500</v>
      </c>
      <c r="D337" s="132">
        <v>286500</v>
      </c>
      <c r="E337" s="132">
        <v>286500</v>
      </c>
      <c r="F337" s="132">
        <v>286500</v>
      </c>
      <c r="G337" s="132">
        <v>286500</v>
      </c>
    </row>
    <row r="338" spans="2:7">
      <c r="B338" s="146">
        <v>335</v>
      </c>
      <c r="C338" s="132">
        <v>187000</v>
      </c>
      <c r="D338" s="132">
        <v>287000</v>
      </c>
      <c r="E338" s="132">
        <v>287000</v>
      </c>
      <c r="F338" s="132">
        <v>287000</v>
      </c>
      <c r="G338" s="132">
        <v>287000</v>
      </c>
    </row>
    <row r="339" spans="2:7">
      <c r="B339" s="146">
        <v>336</v>
      </c>
      <c r="C339" s="132">
        <v>187500</v>
      </c>
      <c r="D339" s="132">
        <v>287500</v>
      </c>
      <c r="E339" s="132">
        <v>287500</v>
      </c>
      <c r="F339" s="132">
        <v>287500</v>
      </c>
      <c r="G339" s="132">
        <v>287500</v>
      </c>
    </row>
    <row r="340" spans="2:7">
      <c r="B340" s="146">
        <v>337</v>
      </c>
      <c r="C340" s="132">
        <v>188000</v>
      </c>
      <c r="D340" s="132">
        <v>288000</v>
      </c>
      <c r="E340" s="132">
        <v>288000</v>
      </c>
      <c r="F340" s="132">
        <v>288000</v>
      </c>
      <c r="G340" s="132">
        <v>288000</v>
      </c>
    </row>
    <row r="341" spans="2:7">
      <c r="B341" s="146">
        <v>338</v>
      </c>
      <c r="C341" s="132">
        <v>188500</v>
      </c>
      <c r="D341" s="132">
        <v>288500</v>
      </c>
      <c r="E341" s="132">
        <v>288500</v>
      </c>
      <c r="F341" s="132">
        <v>288500</v>
      </c>
      <c r="G341" s="132">
        <v>288500</v>
      </c>
    </row>
    <row r="342" spans="2:7">
      <c r="B342" s="146">
        <v>339</v>
      </c>
      <c r="C342" s="132">
        <v>189000</v>
      </c>
      <c r="D342" s="132">
        <v>289000</v>
      </c>
      <c r="E342" s="132">
        <v>289000</v>
      </c>
      <c r="F342" s="132">
        <v>289000</v>
      </c>
      <c r="G342" s="132">
        <v>289000</v>
      </c>
    </row>
    <row r="343" spans="2:7">
      <c r="B343" s="146">
        <v>340</v>
      </c>
      <c r="C343" s="132">
        <v>189500</v>
      </c>
      <c r="D343" s="132">
        <v>289500</v>
      </c>
      <c r="E343" s="132">
        <v>289500</v>
      </c>
      <c r="F343" s="132">
        <v>289500</v>
      </c>
      <c r="G343" s="132">
        <v>289500</v>
      </c>
    </row>
    <row r="344" spans="2:7">
      <c r="B344" s="146">
        <v>341</v>
      </c>
      <c r="C344" s="132">
        <v>190000</v>
      </c>
      <c r="D344" s="132">
        <v>290000</v>
      </c>
      <c r="E344" s="132">
        <v>290000</v>
      </c>
      <c r="F344" s="132">
        <v>290000</v>
      </c>
      <c r="G344" s="132">
        <v>290000</v>
      </c>
    </row>
    <row r="345" spans="2:7">
      <c r="B345" s="146">
        <v>342</v>
      </c>
      <c r="C345" s="132">
        <v>190500</v>
      </c>
      <c r="D345" s="132">
        <v>290500</v>
      </c>
      <c r="E345" s="132">
        <v>290500</v>
      </c>
      <c r="F345" s="132">
        <v>290500</v>
      </c>
      <c r="G345" s="132">
        <v>290500</v>
      </c>
    </row>
    <row r="346" spans="2:7">
      <c r="B346" s="146">
        <v>343</v>
      </c>
      <c r="C346" s="132">
        <v>191000</v>
      </c>
      <c r="D346" s="132">
        <v>291000</v>
      </c>
      <c r="E346" s="132">
        <v>291000</v>
      </c>
      <c r="F346" s="132">
        <v>291000</v>
      </c>
      <c r="G346" s="132">
        <v>291000</v>
      </c>
    </row>
    <row r="347" spans="2:7">
      <c r="B347" s="146">
        <v>344</v>
      </c>
      <c r="C347" s="132">
        <v>191500</v>
      </c>
      <c r="D347" s="132">
        <v>291500</v>
      </c>
      <c r="E347" s="132">
        <v>291500</v>
      </c>
      <c r="F347" s="132">
        <v>291500</v>
      </c>
      <c r="G347" s="132">
        <v>291500</v>
      </c>
    </row>
    <row r="348" spans="2:7">
      <c r="B348" s="146">
        <v>345</v>
      </c>
      <c r="C348" s="132">
        <v>192000</v>
      </c>
      <c r="D348" s="132">
        <v>292000</v>
      </c>
      <c r="E348" s="132">
        <v>292000</v>
      </c>
      <c r="F348" s="132">
        <v>292000</v>
      </c>
      <c r="G348" s="132">
        <v>292000</v>
      </c>
    </row>
    <row r="349" spans="2:7">
      <c r="B349" s="146">
        <v>346</v>
      </c>
      <c r="C349" s="132">
        <v>192500</v>
      </c>
      <c r="D349" s="132">
        <v>292500</v>
      </c>
      <c r="E349" s="132">
        <v>292500</v>
      </c>
      <c r="F349" s="132">
        <v>292500</v>
      </c>
      <c r="G349" s="132">
        <v>292500</v>
      </c>
    </row>
    <row r="350" spans="2:7">
      <c r="B350" s="146">
        <v>347</v>
      </c>
      <c r="C350" s="132">
        <v>193000</v>
      </c>
      <c r="D350" s="132">
        <v>293000</v>
      </c>
      <c r="E350" s="132">
        <v>293000</v>
      </c>
      <c r="F350" s="132">
        <v>293000</v>
      </c>
      <c r="G350" s="132">
        <v>293000</v>
      </c>
    </row>
    <row r="351" spans="2:7">
      <c r="B351" s="146">
        <v>348</v>
      </c>
      <c r="C351" s="132">
        <v>193500</v>
      </c>
      <c r="D351" s="132">
        <v>293500</v>
      </c>
      <c r="E351" s="132">
        <v>293500</v>
      </c>
      <c r="F351" s="132">
        <v>293500</v>
      </c>
      <c r="G351" s="132">
        <v>293500</v>
      </c>
    </row>
    <row r="352" spans="2:7">
      <c r="B352" s="146">
        <v>349</v>
      </c>
      <c r="C352" s="132">
        <v>194000</v>
      </c>
      <c r="D352" s="132">
        <v>294000</v>
      </c>
      <c r="E352" s="132">
        <v>294000</v>
      </c>
      <c r="F352" s="132">
        <v>294000</v>
      </c>
      <c r="G352" s="132">
        <v>294000</v>
      </c>
    </row>
    <row r="353" spans="2:7">
      <c r="B353" s="146">
        <v>350</v>
      </c>
      <c r="C353" s="132">
        <v>194500</v>
      </c>
      <c r="D353" s="132">
        <v>294500</v>
      </c>
      <c r="E353" s="132">
        <v>294500</v>
      </c>
      <c r="F353" s="132">
        <v>294500</v>
      </c>
      <c r="G353" s="132">
        <v>294500</v>
      </c>
    </row>
    <row r="354" spans="2:7">
      <c r="B354" s="146">
        <v>351</v>
      </c>
      <c r="C354" s="132">
        <v>195000</v>
      </c>
      <c r="D354" s="132">
        <v>295000</v>
      </c>
      <c r="E354" s="132">
        <v>295000</v>
      </c>
      <c r="F354" s="132">
        <v>295000</v>
      </c>
      <c r="G354" s="132">
        <v>295000</v>
      </c>
    </row>
    <row r="355" spans="2:7">
      <c r="B355" s="146">
        <v>352</v>
      </c>
      <c r="C355" s="132">
        <v>195500</v>
      </c>
      <c r="D355" s="132">
        <v>295500</v>
      </c>
      <c r="E355" s="132">
        <v>295500</v>
      </c>
      <c r="F355" s="132">
        <v>295500</v>
      </c>
      <c r="G355" s="132">
        <v>295500</v>
      </c>
    </row>
    <row r="356" spans="2:7">
      <c r="B356" s="146">
        <v>353</v>
      </c>
      <c r="C356" s="132">
        <v>196000</v>
      </c>
      <c r="D356" s="132">
        <v>296000</v>
      </c>
      <c r="E356" s="132">
        <v>296000</v>
      </c>
      <c r="F356" s="132">
        <v>296000</v>
      </c>
      <c r="G356" s="132">
        <v>296000</v>
      </c>
    </row>
    <row r="357" spans="2:7">
      <c r="B357" s="146">
        <v>354</v>
      </c>
      <c r="C357" s="132">
        <v>196500</v>
      </c>
      <c r="D357" s="132">
        <v>296500</v>
      </c>
      <c r="E357" s="132">
        <v>296500</v>
      </c>
      <c r="F357" s="132">
        <v>296500</v>
      </c>
      <c r="G357" s="132">
        <v>296500</v>
      </c>
    </row>
    <row r="358" spans="2:7">
      <c r="B358" s="146">
        <v>355</v>
      </c>
      <c r="C358" s="132">
        <v>197000</v>
      </c>
      <c r="D358" s="132">
        <v>297000</v>
      </c>
      <c r="E358" s="132">
        <v>297000</v>
      </c>
      <c r="F358" s="132">
        <v>297000</v>
      </c>
      <c r="G358" s="132">
        <v>297000</v>
      </c>
    </row>
    <row r="359" spans="2:7">
      <c r="B359" s="146">
        <v>356</v>
      </c>
      <c r="C359" s="132">
        <v>197500</v>
      </c>
      <c r="D359" s="132">
        <v>297500</v>
      </c>
      <c r="E359" s="132">
        <v>297500</v>
      </c>
      <c r="F359" s="132">
        <v>297500</v>
      </c>
      <c r="G359" s="132">
        <v>297500</v>
      </c>
    </row>
    <row r="360" spans="2:7">
      <c r="B360" s="146">
        <v>357</v>
      </c>
      <c r="C360" s="132">
        <v>198000</v>
      </c>
      <c r="D360" s="132">
        <v>298000</v>
      </c>
      <c r="E360" s="132">
        <v>298000</v>
      </c>
      <c r="F360" s="132">
        <v>298000</v>
      </c>
      <c r="G360" s="132">
        <v>298000</v>
      </c>
    </row>
    <row r="361" spans="2:7">
      <c r="B361" s="146">
        <v>358</v>
      </c>
      <c r="C361" s="132">
        <v>198500</v>
      </c>
      <c r="D361" s="132">
        <v>298500</v>
      </c>
      <c r="E361" s="132">
        <v>298500</v>
      </c>
      <c r="F361" s="132">
        <v>298500</v>
      </c>
      <c r="G361" s="132">
        <v>298500</v>
      </c>
    </row>
    <row r="362" spans="2:7">
      <c r="B362" s="146">
        <v>359</v>
      </c>
      <c r="C362" s="132">
        <v>199000</v>
      </c>
      <c r="D362" s="132">
        <v>299000</v>
      </c>
      <c r="E362" s="132">
        <v>299000</v>
      </c>
      <c r="F362" s="132">
        <v>299000</v>
      </c>
      <c r="G362" s="132">
        <v>299000</v>
      </c>
    </row>
    <row r="363" spans="2:7">
      <c r="B363" s="146">
        <v>360</v>
      </c>
      <c r="C363" s="132">
        <v>199500</v>
      </c>
      <c r="D363" s="132">
        <v>299500</v>
      </c>
      <c r="E363" s="132">
        <v>299500</v>
      </c>
      <c r="F363" s="132">
        <v>299500</v>
      </c>
      <c r="G363" s="132">
        <v>299500</v>
      </c>
    </row>
    <row r="364" spans="2:7">
      <c r="B364" s="146">
        <v>361</v>
      </c>
      <c r="C364" s="132">
        <v>200000</v>
      </c>
      <c r="D364" s="132">
        <v>300000</v>
      </c>
      <c r="E364" s="132">
        <v>300000</v>
      </c>
      <c r="F364" s="132">
        <v>300000</v>
      </c>
      <c r="G364" s="132">
        <v>300000</v>
      </c>
    </row>
    <row r="365" spans="2:7">
      <c r="B365" s="146">
        <v>362</v>
      </c>
      <c r="C365" s="132">
        <v>200500</v>
      </c>
      <c r="D365" s="132">
        <v>300500</v>
      </c>
      <c r="E365" s="132">
        <v>300500</v>
      </c>
      <c r="F365" s="132">
        <v>300500</v>
      </c>
      <c r="G365" s="132">
        <v>300500</v>
      </c>
    </row>
    <row r="366" spans="2:7">
      <c r="B366" s="146">
        <v>363</v>
      </c>
      <c r="C366" s="132">
        <v>201000</v>
      </c>
      <c r="D366" s="132">
        <v>301000</v>
      </c>
      <c r="E366" s="132">
        <v>301000</v>
      </c>
      <c r="F366" s="132">
        <v>301000</v>
      </c>
      <c r="G366" s="132">
        <v>301000</v>
      </c>
    </row>
    <row r="367" spans="2:7">
      <c r="B367" s="146">
        <v>364</v>
      </c>
      <c r="C367" s="132">
        <v>201500</v>
      </c>
      <c r="D367" s="132">
        <v>301500</v>
      </c>
      <c r="E367" s="132">
        <v>301500</v>
      </c>
      <c r="F367" s="132">
        <v>301500</v>
      </c>
      <c r="G367" s="132">
        <v>301500</v>
      </c>
    </row>
    <row r="368" spans="2:7">
      <c r="B368" s="146">
        <v>365</v>
      </c>
      <c r="C368" s="132">
        <v>202000</v>
      </c>
      <c r="D368" s="132">
        <v>302000</v>
      </c>
      <c r="E368" s="132">
        <v>302000</v>
      </c>
      <c r="F368" s="132">
        <v>302000</v>
      </c>
      <c r="G368" s="132">
        <v>302000</v>
      </c>
    </row>
    <row r="369" spans="2:7">
      <c r="B369" s="146">
        <v>366</v>
      </c>
      <c r="C369" s="132">
        <v>202500</v>
      </c>
      <c r="D369" s="132">
        <v>302500</v>
      </c>
      <c r="E369" s="132">
        <v>302500</v>
      </c>
      <c r="F369" s="132">
        <v>302500</v>
      </c>
      <c r="G369" s="132">
        <v>302500</v>
      </c>
    </row>
    <row r="370" spans="2:7">
      <c r="B370" s="146">
        <v>367</v>
      </c>
      <c r="C370" s="132">
        <v>203000</v>
      </c>
      <c r="D370" s="132">
        <v>303000</v>
      </c>
      <c r="E370" s="132">
        <v>303000</v>
      </c>
      <c r="F370" s="132">
        <v>303000</v>
      </c>
      <c r="G370" s="132">
        <v>303000</v>
      </c>
    </row>
    <row r="371" spans="2:7">
      <c r="B371" s="146">
        <v>368</v>
      </c>
      <c r="C371" s="132">
        <v>203500</v>
      </c>
      <c r="D371" s="132">
        <v>303500</v>
      </c>
      <c r="E371" s="132">
        <v>303500</v>
      </c>
      <c r="F371" s="132">
        <v>303500</v>
      </c>
      <c r="G371" s="132">
        <v>303500</v>
      </c>
    </row>
    <row r="372" spans="2:7">
      <c r="B372" s="146">
        <v>369</v>
      </c>
      <c r="C372" s="132">
        <v>204000</v>
      </c>
      <c r="D372" s="132">
        <v>304000</v>
      </c>
      <c r="E372" s="132">
        <v>304000</v>
      </c>
      <c r="F372" s="132">
        <v>304000</v>
      </c>
      <c r="G372" s="132">
        <v>304000</v>
      </c>
    </row>
    <row r="373" spans="2:7">
      <c r="B373" s="146">
        <v>370</v>
      </c>
      <c r="C373" s="132">
        <v>204500</v>
      </c>
      <c r="D373" s="132">
        <v>304500</v>
      </c>
      <c r="E373" s="132">
        <v>304500</v>
      </c>
      <c r="F373" s="132">
        <v>304500</v>
      </c>
      <c r="G373" s="132">
        <v>304500</v>
      </c>
    </row>
    <row r="374" spans="2:7">
      <c r="B374" s="146">
        <v>371</v>
      </c>
      <c r="C374" s="132">
        <v>205000</v>
      </c>
      <c r="D374" s="132">
        <v>305000</v>
      </c>
      <c r="E374" s="132">
        <v>305000</v>
      </c>
      <c r="F374" s="132">
        <v>305000</v>
      </c>
      <c r="G374" s="132">
        <v>305000</v>
      </c>
    </row>
    <row r="375" spans="2:7">
      <c r="B375" s="146">
        <v>372</v>
      </c>
      <c r="C375" s="132">
        <v>205500</v>
      </c>
      <c r="D375" s="132">
        <v>305500</v>
      </c>
      <c r="E375" s="132">
        <v>305500</v>
      </c>
      <c r="F375" s="132">
        <v>305500</v>
      </c>
      <c r="G375" s="132">
        <v>305500</v>
      </c>
    </row>
    <row r="376" spans="2:7">
      <c r="B376" s="146">
        <v>373</v>
      </c>
      <c r="C376" s="132">
        <v>206000</v>
      </c>
      <c r="D376" s="132">
        <v>306000</v>
      </c>
      <c r="E376" s="132">
        <v>306000</v>
      </c>
      <c r="F376" s="132">
        <v>306000</v>
      </c>
      <c r="G376" s="132">
        <v>306000</v>
      </c>
    </row>
    <row r="377" spans="2:7">
      <c r="B377" s="146">
        <v>374</v>
      </c>
      <c r="C377" s="132">
        <v>206500</v>
      </c>
      <c r="D377" s="132">
        <v>306500</v>
      </c>
      <c r="E377" s="132">
        <v>306500</v>
      </c>
      <c r="F377" s="132">
        <v>306500</v>
      </c>
      <c r="G377" s="132">
        <v>306500</v>
      </c>
    </row>
    <row r="378" spans="2:7">
      <c r="B378" s="146">
        <v>375</v>
      </c>
      <c r="C378" s="132">
        <v>207000</v>
      </c>
      <c r="D378" s="132">
        <v>307000</v>
      </c>
      <c r="E378" s="132">
        <v>307000</v>
      </c>
      <c r="F378" s="132">
        <v>307000</v>
      </c>
      <c r="G378" s="132">
        <v>307000</v>
      </c>
    </row>
    <row r="379" spans="2:7">
      <c r="B379" s="146">
        <v>376</v>
      </c>
      <c r="C379" s="132">
        <v>207500</v>
      </c>
      <c r="D379" s="132">
        <v>307500</v>
      </c>
      <c r="E379" s="132">
        <v>307500</v>
      </c>
      <c r="F379" s="132">
        <v>307500</v>
      </c>
      <c r="G379" s="132">
        <v>307500</v>
      </c>
    </row>
    <row r="380" spans="2:7">
      <c r="B380" s="146">
        <v>377</v>
      </c>
      <c r="C380" s="132">
        <v>208000</v>
      </c>
      <c r="D380" s="132">
        <v>308000</v>
      </c>
      <c r="E380" s="132">
        <v>308000</v>
      </c>
      <c r="F380" s="132">
        <v>308000</v>
      </c>
      <c r="G380" s="132">
        <v>308000</v>
      </c>
    </row>
    <row r="381" spans="2:7">
      <c r="B381" s="146">
        <v>378</v>
      </c>
      <c r="C381" s="132">
        <v>208500</v>
      </c>
      <c r="D381" s="132">
        <v>308500</v>
      </c>
      <c r="E381" s="132">
        <v>308500</v>
      </c>
      <c r="F381" s="132">
        <v>308500</v>
      </c>
      <c r="G381" s="132">
        <v>308500</v>
      </c>
    </row>
    <row r="382" spans="2:7">
      <c r="B382" s="146">
        <v>379</v>
      </c>
      <c r="C382" s="132">
        <v>209000</v>
      </c>
      <c r="D382" s="132">
        <v>309000</v>
      </c>
      <c r="E382" s="132">
        <v>309000</v>
      </c>
      <c r="F382" s="132">
        <v>309000</v>
      </c>
      <c r="G382" s="132">
        <v>309000</v>
      </c>
    </row>
    <row r="383" spans="2:7">
      <c r="B383" s="146">
        <v>380</v>
      </c>
      <c r="C383" s="132">
        <v>209500</v>
      </c>
      <c r="D383" s="132">
        <v>309500</v>
      </c>
      <c r="E383" s="132">
        <v>309500</v>
      </c>
      <c r="F383" s="132">
        <v>309500</v>
      </c>
      <c r="G383" s="132">
        <v>309500</v>
      </c>
    </row>
    <row r="384" spans="2:7">
      <c r="B384" s="146">
        <v>381</v>
      </c>
      <c r="C384" s="132">
        <v>210000</v>
      </c>
      <c r="D384" s="132">
        <v>310000</v>
      </c>
      <c r="E384" s="132">
        <v>310000</v>
      </c>
      <c r="F384" s="132">
        <v>310000</v>
      </c>
      <c r="G384" s="132">
        <v>310000</v>
      </c>
    </row>
    <row r="385" spans="2:7">
      <c r="B385" s="146">
        <v>382</v>
      </c>
      <c r="C385" s="132">
        <v>210500</v>
      </c>
      <c r="D385" s="132">
        <v>310500</v>
      </c>
      <c r="E385" s="132">
        <v>310500</v>
      </c>
      <c r="F385" s="132">
        <v>310500</v>
      </c>
      <c r="G385" s="132">
        <v>310500</v>
      </c>
    </row>
    <row r="386" spans="2:7">
      <c r="B386" s="146">
        <v>383</v>
      </c>
      <c r="C386" s="132">
        <v>211000</v>
      </c>
      <c r="D386" s="132">
        <v>311000</v>
      </c>
      <c r="E386" s="132">
        <v>311000</v>
      </c>
      <c r="F386" s="132">
        <v>311000</v>
      </c>
      <c r="G386" s="132">
        <v>311000</v>
      </c>
    </row>
    <row r="387" spans="2:7">
      <c r="B387" s="146">
        <v>384</v>
      </c>
      <c r="C387" s="132">
        <v>211500</v>
      </c>
      <c r="D387" s="132">
        <v>311500</v>
      </c>
      <c r="E387" s="132">
        <v>311500</v>
      </c>
      <c r="F387" s="132">
        <v>311500</v>
      </c>
      <c r="G387" s="132">
        <v>311500</v>
      </c>
    </row>
    <row r="388" spans="2:7">
      <c r="B388" s="146">
        <v>385</v>
      </c>
      <c r="C388" s="132">
        <v>212000</v>
      </c>
      <c r="D388" s="132">
        <v>312000</v>
      </c>
      <c r="E388" s="132">
        <v>312000</v>
      </c>
      <c r="F388" s="132">
        <v>312000</v>
      </c>
      <c r="G388" s="132">
        <v>312000</v>
      </c>
    </row>
    <row r="389" spans="2:7">
      <c r="B389" s="146">
        <v>386</v>
      </c>
      <c r="C389" s="132">
        <v>212500</v>
      </c>
      <c r="D389" s="132">
        <v>312500</v>
      </c>
      <c r="E389" s="132">
        <v>312500</v>
      </c>
      <c r="F389" s="132">
        <v>312500</v>
      </c>
      <c r="G389" s="132">
        <v>312500</v>
      </c>
    </row>
    <row r="390" spans="2:7">
      <c r="B390" s="146">
        <v>387</v>
      </c>
      <c r="C390" s="132">
        <v>213000</v>
      </c>
      <c r="D390" s="132">
        <v>313000</v>
      </c>
      <c r="E390" s="132">
        <v>313000</v>
      </c>
      <c r="F390" s="132">
        <v>313000</v>
      </c>
      <c r="G390" s="132">
        <v>313000</v>
      </c>
    </row>
    <row r="391" spans="2:7">
      <c r="B391" s="146">
        <v>388</v>
      </c>
      <c r="C391" s="132">
        <v>213500</v>
      </c>
      <c r="D391" s="132">
        <v>313500</v>
      </c>
      <c r="E391" s="132">
        <v>313500</v>
      </c>
      <c r="F391" s="132">
        <v>313500</v>
      </c>
      <c r="G391" s="132">
        <v>313500</v>
      </c>
    </row>
    <row r="392" spans="2:7">
      <c r="B392" s="146">
        <v>389</v>
      </c>
      <c r="C392" s="132">
        <v>214000</v>
      </c>
      <c r="D392" s="132">
        <v>314000</v>
      </c>
      <c r="E392" s="132">
        <v>314000</v>
      </c>
      <c r="F392" s="132">
        <v>314000</v>
      </c>
      <c r="G392" s="132">
        <v>314000</v>
      </c>
    </row>
    <row r="393" spans="2:7">
      <c r="B393" s="146">
        <v>390</v>
      </c>
      <c r="C393" s="132">
        <v>214500</v>
      </c>
      <c r="D393" s="132">
        <v>314500</v>
      </c>
      <c r="E393" s="132">
        <v>314500</v>
      </c>
      <c r="F393" s="132">
        <v>314500</v>
      </c>
      <c r="G393" s="132">
        <v>314500</v>
      </c>
    </row>
    <row r="394" spans="2:7">
      <c r="B394" s="146">
        <v>391</v>
      </c>
      <c r="C394" s="132">
        <v>215000</v>
      </c>
      <c r="D394" s="132">
        <v>315000</v>
      </c>
      <c r="E394" s="132">
        <v>315000</v>
      </c>
      <c r="F394" s="132">
        <v>315000</v>
      </c>
      <c r="G394" s="132">
        <v>315000</v>
      </c>
    </row>
    <row r="395" spans="2:7">
      <c r="B395" s="146">
        <v>392</v>
      </c>
      <c r="C395" s="132">
        <v>215500</v>
      </c>
      <c r="D395" s="132">
        <v>315500</v>
      </c>
      <c r="E395" s="132">
        <v>315500</v>
      </c>
      <c r="F395" s="132">
        <v>315500</v>
      </c>
      <c r="G395" s="132">
        <v>315500</v>
      </c>
    </row>
    <row r="396" spans="2:7">
      <c r="B396" s="146">
        <v>393</v>
      </c>
      <c r="C396" s="132">
        <v>216000</v>
      </c>
      <c r="D396" s="132">
        <v>316000</v>
      </c>
      <c r="E396" s="132">
        <v>316000</v>
      </c>
      <c r="F396" s="132">
        <v>316000</v>
      </c>
      <c r="G396" s="132">
        <v>316000</v>
      </c>
    </row>
    <row r="397" spans="2:7">
      <c r="B397" s="146">
        <v>394</v>
      </c>
      <c r="C397" s="132">
        <v>216500</v>
      </c>
      <c r="D397" s="132">
        <v>316500</v>
      </c>
      <c r="E397" s="132">
        <v>316500</v>
      </c>
      <c r="F397" s="132">
        <v>316500</v>
      </c>
      <c r="G397" s="132">
        <v>316500</v>
      </c>
    </row>
    <row r="398" spans="2:7">
      <c r="B398" s="146">
        <v>395</v>
      </c>
      <c r="C398" s="132">
        <v>217000</v>
      </c>
      <c r="D398" s="132">
        <v>317000</v>
      </c>
      <c r="E398" s="132">
        <v>317000</v>
      </c>
      <c r="F398" s="132">
        <v>317000</v>
      </c>
      <c r="G398" s="132">
        <v>317000</v>
      </c>
    </row>
    <row r="399" spans="2:7">
      <c r="B399" s="146">
        <v>396</v>
      </c>
      <c r="C399" s="132">
        <v>217500</v>
      </c>
      <c r="D399" s="132">
        <v>317500</v>
      </c>
      <c r="E399" s="132">
        <v>317500</v>
      </c>
      <c r="F399" s="132">
        <v>317500</v>
      </c>
      <c r="G399" s="132">
        <v>317500</v>
      </c>
    </row>
    <row r="400" spans="2:7">
      <c r="B400" s="146">
        <v>397</v>
      </c>
      <c r="C400" s="132">
        <v>218000</v>
      </c>
      <c r="D400" s="132">
        <v>318000</v>
      </c>
      <c r="E400" s="132">
        <v>318000</v>
      </c>
      <c r="F400" s="132">
        <v>318000</v>
      </c>
      <c r="G400" s="132">
        <v>318000</v>
      </c>
    </row>
    <row r="401" spans="2:7">
      <c r="B401" s="146">
        <v>398</v>
      </c>
      <c r="C401" s="132">
        <v>218500</v>
      </c>
      <c r="D401" s="132">
        <v>318500</v>
      </c>
      <c r="E401" s="132">
        <v>318500</v>
      </c>
      <c r="F401" s="132">
        <v>318500</v>
      </c>
      <c r="G401" s="132">
        <v>318500</v>
      </c>
    </row>
    <row r="402" spans="2:7">
      <c r="B402" s="146">
        <v>399</v>
      </c>
      <c r="C402" s="132">
        <v>219000</v>
      </c>
      <c r="D402" s="132">
        <v>319000</v>
      </c>
      <c r="E402" s="132">
        <v>319000</v>
      </c>
      <c r="F402" s="132">
        <v>319000</v>
      </c>
      <c r="G402" s="132">
        <v>319000</v>
      </c>
    </row>
    <row r="403" spans="2:7">
      <c r="B403" s="146">
        <v>400</v>
      </c>
      <c r="C403" s="132">
        <v>219500</v>
      </c>
      <c r="D403" s="132">
        <v>319500</v>
      </c>
      <c r="E403" s="132">
        <v>319500</v>
      </c>
      <c r="F403" s="132">
        <v>319500</v>
      </c>
      <c r="G403" s="132">
        <v>319500</v>
      </c>
    </row>
    <row r="404" spans="2:7">
      <c r="B404" s="146">
        <v>401</v>
      </c>
      <c r="C404" s="132">
        <v>220000</v>
      </c>
      <c r="D404" s="132">
        <v>320000</v>
      </c>
      <c r="E404" s="132">
        <v>320000</v>
      </c>
      <c r="F404" s="132">
        <v>320000</v>
      </c>
      <c r="G404" s="132">
        <v>320000</v>
      </c>
    </row>
    <row r="405" spans="2:7">
      <c r="B405" s="146">
        <v>402</v>
      </c>
      <c r="C405" s="132">
        <v>220500</v>
      </c>
      <c r="D405" s="132">
        <v>320500</v>
      </c>
      <c r="E405" s="132">
        <v>320500</v>
      </c>
      <c r="F405" s="132">
        <v>320500</v>
      </c>
      <c r="G405" s="132">
        <v>320500</v>
      </c>
    </row>
    <row r="406" spans="2:7">
      <c r="B406" s="146">
        <v>403</v>
      </c>
      <c r="C406" s="132">
        <v>221000</v>
      </c>
      <c r="D406" s="132">
        <v>321000</v>
      </c>
      <c r="E406" s="132">
        <v>321000</v>
      </c>
      <c r="F406" s="132">
        <v>321000</v>
      </c>
      <c r="G406" s="132">
        <v>321000</v>
      </c>
    </row>
    <row r="407" spans="2:7">
      <c r="B407" s="146">
        <v>404</v>
      </c>
      <c r="C407" s="132">
        <v>221500</v>
      </c>
      <c r="D407" s="132">
        <v>321500</v>
      </c>
      <c r="E407" s="132">
        <v>321500</v>
      </c>
      <c r="F407" s="132">
        <v>321500</v>
      </c>
      <c r="G407" s="132">
        <v>321500</v>
      </c>
    </row>
    <row r="408" spans="2:7">
      <c r="B408" s="146">
        <v>405</v>
      </c>
      <c r="C408" s="132">
        <v>222000</v>
      </c>
      <c r="D408" s="132">
        <v>322000</v>
      </c>
      <c r="E408" s="132">
        <v>322000</v>
      </c>
      <c r="F408" s="132">
        <v>322000</v>
      </c>
      <c r="G408" s="132">
        <v>322000</v>
      </c>
    </row>
    <row r="409" spans="2:7">
      <c r="B409" s="146">
        <v>406</v>
      </c>
      <c r="C409" s="132">
        <v>222500</v>
      </c>
      <c r="D409" s="132">
        <v>322500</v>
      </c>
      <c r="E409" s="132">
        <v>322500</v>
      </c>
      <c r="F409" s="132">
        <v>322500</v>
      </c>
      <c r="G409" s="132">
        <v>322500</v>
      </c>
    </row>
    <row r="410" spans="2:7">
      <c r="B410" s="146">
        <v>407</v>
      </c>
      <c r="C410" s="132">
        <v>223000</v>
      </c>
      <c r="D410" s="132">
        <v>323000</v>
      </c>
      <c r="E410" s="132">
        <v>323000</v>
      </c>
      <c r="F410" s="132">
        <v>323000</v>
      </c>
      <c r="G410" s="132">
        <v>323000</v>
      </c>
    </row>
    <row r="411" spans="2:7">
      <c r="B411" s="146">
        <v>408</v>
      </c>
      <c r="C411" s="132">
        <v>223500</v>
      </c>
      <c r="D411" s="132">
        <v>323500</v>
      </c>
      <c r="E411" s="132">
        <v>323500</v>
      </c>
      <c r="F411" s="132">
        <v>323500</v>
      </c>
      <c r="G411" s="132">
        <v>323500</v>
      </c>
    </row>
    <row r="412" spans="2:7">
      <c r="B412" s="146">
        <v>409</v>
      </c>
      <c r="C412" s="132">
        <v>224000</v>
      </c>
      <c r="D412" s="132">
        <v>324000</v>
      </c>
      <c r="E412" s="132">
        <v>324000</v>
      </c>
      <c r="F412" s="132">
        <v>324000</v>
      </c>
      <c r="G412" s="132">
        <v>324000</v>
      </c>
    </row>
    <row r="413" spans="2:7">
      <c r="B413" s="146">
        <v>410</v>
      </c>
      <c r="C413" s="132">
        <v>224500</v>
      </c>
      <c r="D413" s="132">
        <v>324500</v>
      </c>
      <c r="E413" s="132">
        <v>324500</v>
      </c>
      <c r="F413" s="132">
        <v>324500</v>
      </c>
      <c r="G413" s="132">
        <v>324500</v>
      </c>
    </row>
    <row r="414" spans="2:7">
      <c r="B414" s="146">
        <v>411</v>
      </c>
      <c r="C414" s="132">
        <v>225000</v>
      </c>
      <c r="D414" s="132">
        <v>325000</v>
      </c>
      <c r="E414" s="132">
        <v>325000</v>
      </c>
      <c r="F414" s="132">
        <v>325000</v>
      </c>
      <c r="G414" s="132">
        <v>325000</v>
      </c>
    </row>
    <row r="415" spans="2:7">
      <c r="B415" s="146">
        <v>412</v>
      </c>
      <c r="C415" s="132">
        <v>225500</v>
      </c>
      <c r="D415" s="132">
        <v>325500</v>
      </c>
      <c r="E415" s="132">
        <v>325500</v>
      </c>
      <c r="F415" s="132">
        <v>325500</v>
      </c>
      <c r="G415" s="132">
        <v>325500</v>
      </c>
    </row>
    <row r="416" spans="2:7">
      <c r="B416" s="146">
        <v>413</v>
      </c>
      <c r="C416" s="132">
        <v>226000</v>
      </c>
      <c r="D416" s="132">
        <v>326000</v>
      </c>
      <c r="E416" s="132">
        <v>326000</v>
      </c>
      <c r="F416" s="132">
        <v>326000</v>
      </c>
      <c r="G416" s="132">
        <v>326000</v>
      </c>
    </row>
    <row r="417" spans="2:7">
      <c r="B417" s="146">
        <v>414</v>
      </c>
      <c r="C417" s="132">
        <v>226500</v>
      </c>
      <c r="D417" s="132">
        <v>326500</v>
      </c>
      <c r="E417" s="132">
        <v>326500</v>
      </c>
      <c r="F417" s="132">
        <v>326500</v>
      </c>
      <c r="G417" s="132">
        <v>326500</v>
      </c>
    </row>
    <row r="418" spans="2:7">
      <c r="B418" s="146">
        <v>415</v>
      </c>
      <c r="C418" s="132">
        <v>227000</v>
      </c>
      <c r="D418" s="132">
        <v>327000</v>
      </c>
      <c r="E418" s="132">
        <v>327000</v>
      </c>
      <c r="F418" s="132">
        <v>327000</v>
      </c>
      <c r="G418" s="132">
        <v>327000</v>
      </c>
    </row>
    <row r="419" spans="2:7">
      <c r="B419" s="146">
        <v>416</v>
      </c>
      <c r="C419" s="132">
        <v>227500</v>
      </c>
      <c r="D419" s="132">
        <v>327500</v>
      </c>
      <c r="E419" s="132">
        <v>327500</v>
      </c>
      <c r="F419" s="132">
        <v>327500</v>
      </c>
      <c r="G419" s="132">
        <v>327500</v>
      </c>
    </row>
    <row r="420" spans="2:7">
      <c r="B420" s="146">
        <v>417</v>
      </c>
      <c r="C420" s="132">
        <v>228000</v>
      </c>
      <c r="D420" s="132">
        <v>328000</v>
      </c>
      <c r="E420" s="132">
        <v>328000</v>
      </c>
      <c r="F420" s="132">
        <v>328000</v>
      </c>
      <c r="G420" s="132">
        <v>328000</v>
      </c>
    </row>
    <row r="421" spans="2:7">
      <c r="B421" s="146">
        <v>418</v>
      </c>
      <c r="C421" s="132">
        <v>228500</v>
      </c>
      <c r="D421" s="132">
        <v>328500</v>
      </c>
      <c r="E421" s="132">
        <v>328500</v>
      </c>
      <c r="F421" s="132">
        <v>328500</v>
      </c>
      <c r="G421" s="132">
        <v>328500</v>
      </c>
    </row>
    <row r="422" spans="2:7">
      <c r="B422" s="146">
        <v>419</v>
      </c>
      <c r="C422" s="132">
        <v>229000</v>
      </c>
      <c r="D422" s="132">
        <v>329000</v>
      </c>
      <c r="E422" s="132">
        <v>329000</v>
      </c>
      <c r="F422" s="132">
        <v>329000</v>
      </c>
      <c r="G422" s="132">
        <v>329000</v>
      </c>
    </row>
    <row r="423" spans="2:7">
      <c r="B423" s="146">
        <v>420</v>
      </c>
      <c r="C423" s="132">
        <v>229500</v>
      </c>
      <c r="D423" s="132">
        <v>329500</v>
      </c>
      <c r="E423" s="132">
        <v>329500</v>
      </c>
      <c r="F423" s="132">
        <v>329500</v>
      </c>
      <c r="G423" s="132">
        <v>329500</v>
      </c>
    </row>
    <row r="424" spans="2:7">
      <c r="B424" s="146">
        <v>421</v>
      </c>
      <c r="C424" s="132">
        <v>230000</v>
      </c>
      <c r="D424" s="132">
        <v>330000</v>
      </c>
      <c r="E424" s="132">
        <v>330000</v>
      </c>
      <c r="F424" s="132">
        <v>330000</v>
      </c>
      <c r="G424" s="132">
        <v>330000</v>
      </c>
    </row>
    <row r="425" spans="2:7">
      <c r="B425" s="146">
        <v>422</v>
      </c>
      <c r="C425" s="132">
        <v>230500</v>
      </c>
      <c r="D425" s="132">
        <v>330500</v>
      </c>
      <c r="E425" s="132">
        <v>330500</v>
      </c>
      <c r="F425" s="132">
        <v>330500</v>
      </c>
      <c r="G425" s="132">
        <v>330500</v>
      </c>
    </row>
    <row r="426" spans="2:7">
      <c r="B426" s="146">
        <v>423</v>
      </c>
      <c r="C426" s="132">
        <v>231000</v>
      </c>
      <c r="D426" s="132">
        <v>331000</v>
      </c>
      <c r="E426" s="132">
        <v>331000</v>
      </c>
      <c r="F426" s="132">
        <v>331000</v>
      </c>
      <c r="G426" s="132">
        <v>331000</v>
      </c>
    </row>
    <row r="427" spans="2:7">
      <c r="B427" s="146">
        <v>424</v>
      </c>
      <c r="C427" s="132">
        <v>231500</v>
      </c>
      <c r="D427" s="132">
        <v>331500</v>
      </c>
      <c r="E427" s="132">
        <v>331500</v>
      </c>
      <c r="F427" s="132">
        <v>331500</v>
      </c>
      <c r="G427" s="132">
        <v>331500</v>
      </c>
    </row>
    <row r="428" spans="2:7">
      <c r="B428" s="146">
        <v>425</v>
      </c>
      <c r="C428" s="132">
        <v>232000</v>
      </c>
      <c r="D428" s="132">
        <v>332000</v>
      </c>
      <c r="E428" s="132">
        <v>332000</v>
      </c>
      <c r="F428" s="132">
        <v>332000</v>
      </c>
      <c r="G428" s="132">
        <v>332000</v>
      </c>
    </row>
    <row r="429" spans="2:7">
      <c r="B429" s="146">
        <v>426</v>
      </c>
      <c r="C429" s="132">
        <v>232500</v>
      </c>
      <c r="D429" s="132">
        <v>332500</v>
      </c>
      <c r="E429" s="132">
        <v>332500</v>
      </c>
      <c r="F429" s="132">
        <v>332500</v>
      </c>
      <c r="G429" s="132">
        <v>332500</v>
      </c>
    </row>
    <row r="430" spans="2:7">
      <c r="B430" s="146">
        <v>427</v>
      </c>
      <c r="C430" s="132">
        <v>233000</v>
      </c>
      <c r="D430" s="132">
        <v>333000</v>
      </c>
      <c r="E430" s="132">
        <v>333000</v>
      </c>
      <c r="F430" s="132">
        <v>333000</v>
      </c>
      <c r="G430" s="132">
        <v>333000</v>
      </c>
    </row>
    <row r="431" spans="2:7">
      <c r="B431" s="146">
        <v>428</v>
      </c>
      <c r="C431" s="132">
        <v>233500</v>
      </c>
      <c r="D431" s="132">
        <v>333500</v>
      </c>
      <c r="E431" s="132">
        <v>333500</v>
      </c>
      <c r="F431" s="132">
        <v>333500</v>
      </c>
      <c r="G431" s="132">
        <v>333500</v>
      </c>
    </row>
    <row r="432" spans="2:7">
      <c r="B432" s="146">
        <v>429</v>
      </c>
      <c r="C432" s="132">
        <v>234000</v>
      </c>
      <c r="D432" s="132">
        <v>334000</v>
      </c>
      <c r="E432" s="132">
        <v>334000</v>
      </c>
      <c r="F432" s="132">
        <v>334000</v>
      </c>
      <c r="G432" s="132">
        <v>334000</v>
      </c>
    </row>
    <row r="433" spans="2:7">
      <c r="B433" s="146">
        <v>430</v>
      </c>
      <c r="C433" s="132">
        <v>234500</v>
      </c>
      <c r="D433" s="132">
        <v>334500</v>
      </c>
      <c r="E433" s="132">
        <v>334500</v>
      </c>
      <c r="F433" s="132">
        <v>334500</v>
      </c>
      <c r="G433" s="132">
        <v>334500</v>
      </c>
    </row>
    <row r="434" spans="2:7">
      <c r="B434" s="146">
        <v>431</v>
      </c>
      <c r="C434" s="132">
        <v>235000</v>
      </c>
      <c r="D434" s="132">
        <v>335000</v>
      </c>
      <c r="E434" s="132">
        <v>335000</v>
      </c>
      <c r="F434" s="132">
        <v>335000</v>
      </c>
      <c r="G434" s="132">
        <v>335000</v>
      </c>
    </row>
    <row r="435" spans="2:7">
      <c r="B435" s="146">
        <v>432</v>
      </c>
      <c r="C435" s="132">
        <v>235500</v>
      </c>
      <c r="D435" s="132">
        <v>335500</v>
      </c>
      <c r="E435" s="132">
        <v>335500</v>
      </c>
      <c r="F435" s="132">
        <v>335500</v>
      </c>
      <c r="G435" s="132">
        <v>335500</v>
      </c>
    </row>
    <row r="436" spans="2:7">
      <c r="B436" s="146">
        <v>433</v>
      </c>
      <c r="C436" s="132">
        <v>236000</v>
      </c>
      <c r="D436" s="132">
        <v>336000</v>
      </c>
      <c r="E436" s="132">
        <v>336000</v>
      </c>
      <c r="F436" s="132">
        <v>336000</v>
      </c>
      <c r="G436" s="132">
        <v>336000</v>
      </c>
    </row>
    <row r="437" spans="2:7">
      <c r="B437" s="146">
        <v>434</v>
      </c>
      <c r="C437" s="132">
        <v>236500</v>
      </c>
      <c r="D437" s="132">
        <v>336500</v>
      </c>
      <c r="E437" s="132">
        <v>336500</v>
      </c>
      <c r="F437" s="132">
        <v>336500</v>
      </c>
      <c r="G437" s="132">
        <v>336500</v>
      </c>
    </row>
    <row r="438" spans="2:7">
      <c r="B438" s="146">
        <v>435</v>
      </c>
      <c r="C438" s="132">
        <v>237000</v>
      </c>
      <c r="D438" s="132">
        <v>337000</v>
      </c>
      <c r="E438" s="132">
        <v>337000</v>
      </c>
      <c r="F438" s="132">
        <v>337000</v>
      </c>
      <c r="G438" s="132">
        <v>337000</v>
      </c>
    </row>
    <row r="439" spans="2:7">
      <c r="B439" s="146">
        <v>436</v>
      </c>
      <c r="C439" s="132">
        <v>237500</v>
      </c>
      <c r="D439" s="132">
        <v>337500</v>
      </c>
      <c r="E439" s="132">
        <v>337500</v>
      </c>
      <c r="F439" s="132">
        <v>337500</v>
      </c>
      <c r="G439" s="132">
        <v>337500</v>
      </c>
    </row>
    <row r="440" spans="2:7">
      <c r="B440" s="146">
        <v>437</v>
      </c>
      <c r="C440" s="132">
        <v>238000</v>
      </c>
      <c r="D440" s="132">
        <v>338000</v>
      </c>
      <c r="E440" s="132">
        <v>338000</v>
      </c>
      <c r="F440" s="132">
        <v>338000</v>
      </c>
      <c r="G440" s="132">
        <v>338000</v>
      </c>
    </row>
    <row r="441" spans="2:7">
      <c r="B441" s="146">
        <v>438</v>
      </c>
      <c r="C441" s="132">
        <v>238500</v>
      </c>
      <c r="D441" s="132">
        <v>338500</v>
      </c>
      <c r="E441" s="132">
        <v>338500</v>
      </c>
      <c r="F441" s="132">
        <v>338500</v>
      </c>
      <c r="G441" s="132">
        <v>338500</v>
      </c>
    </row>
    <row r="442" spans="2:7">
      <c r="B442" s="146">
        <v>439</v>
      </c>
      <c r="C442" s="132">
        <v>239000</v>
      </c>
      <c r="D442" s="132">
        <v>339000</v>
      </c>
      <c r="E442" s="132">
        <v>339000</v>
      </c>
      <c r="F442" s="132">
        <v>339000</v>
      </c>
      <c r="G442" s="132">
        <v>339000</v>
      </c>
    </row>
    <row r="443" spans="2:7">
      <c r="B443" s="146">
        <v>440</v>
      </c>
      <c r="C443" s="132">
        <v>239500</v>
      </c>
      <c r="D443" s="132">
        <v>339500</v>
      </c>
      <c r="E443" s="132">
        <v>339500</v>
      </c>
      <c r="F443" s="132">
        <v>339500</v>
      </c>
      <c r="G443" s="132">
        <v>339500</v>
      </c>
    </row>
    <row r="444" spans="2:7">
      <c r="B444" s="146">
        <v>441</v>
      </c>
      <c r="C444" s="132">
        <v>240000</v>
      </c>
      <c r="D444" s="132">
        <v>340000</v>
      </c>
      <c r="E444" s="132">
        <v>340000</v>
      </c>
      <c r="F444" s="132">
        <v>340000</v>
      </c>
      <c r="G444" s="132">
        <v>340000</v>
      </c>
    </row>
    <row r="445" spans="2:7">
      <c r="B445" s="146">
        <v>442</v>
      </c>
      <c r="C445" s="132">
        <v>240500</v>
      </c>
      <c r="D445" s="132">
        <v>340500</v>
      </c>
      <c r="E445" s="132">
        <v>340500</v>
      </c>
      <c r="F445" s="132">
        <v>340500</v>
      </c>
      <c r="G445" s="132">
        <v>340500</v>
      </c>
    </row>
    <row r="446" spans="2:7">
      <c r="B446" s="146">
        <v>443</v>
      </c>
      <c r="C446" s="132">
        <v>241000</v>
      </c>
      <c r="D446" s="132">
        <v>341000</v>
      </c>
      <c r="E446" s="132">
        <v>341000</v>
      </c>
      <c r="F446" s="132">
        <v>341000</v>
      </c>
      <c r="G446" s="132">
        <v>341000</v>
      </c>
    </row>
    <row r="447" spans="2:7">
      <c r="B447" s="146">
        <v>444</v>
      </c>
      <c r="C447" s="132">
        <v>241500</v>
      </c>
      <c r="D447" s="132">
        <v>341500</v>
      </c>
      <c r="E447" s="132">
        <v>341500</v>
      </c>
      <c r="F447" s="132">
        <v>341500</v>
      </c>
      <c r="G447" s="132">
        <v>341500</v>
      </c>
    </row>
    <row r="448" spans="2:7">
      <c r="B448" s="146">
        <v>445</v>
      </c>
      <c r="C448" s="132">
        <v>242000</v>
      </c>
      <c r="D448" s="132">
        <v>342000</v>
      </c>
      <c r="E448" s="132">
        <v>342000</v>
      </c>
      <c r="F448" s="132">
        <v>342000</v>
      </c>
      <c r="G448" s="132">
        <v>342000</v>
      </c>
    </row>
    <row r="449" spans="2:7">
      <c r="B449" s="146">
        <v>446</v>
      </c>
      <c r="C449" s="132">
        <v>242500</v>
      </c>
      <c r="D449" s="132">
        <v>342500</v>
      </c>
      <c r="E449" s="132">
        <v>342500</v>
      </c>
      <c r="F449" s="132">
        <v>342500</v>
      </c>
      <c r="G449" s="132">
        <v>342500</v>
      </c>
    </row>
    <row r="450" spans="2:7">
      <c r="B450" s="146">
        <v>447</v>
      </c>
      <c r="C450" s="132">
        <v>243000</v>
      </c>
      <c r="D450" s="132">
        <v>343000</v>
      </c>
      <c r="E450" s="132">
        <v>343000</v>
      </c>
      <c r="F450" s="132">
        <v>343000</v>
      </c>
      <c r="G450" s="132">
        <v>343000</v>
      </c>
    </row>
    <row r="451" spans="2:7">
      <c r="B451" s="146">
        <v>448</v>
      </c>
      <c r="C451" s="132">
        <v>243500</v>
      </c>
      <c r="D451" s="132">
        <v>343500</v>
      </c>
      <c r="E451" s="132">
        <v>343500</v>
      </c>
      <c r="F451" s="132">
        <v>343500</v>
      </c>
      <c r="G451" s="132">
        <v>343500</v>
      </c>
    </row>
    <row r="452" spans="2:7">
      <c r="B452" s="146">
        <v>449</v>
      </c>
      <c r="C452" s="132">
        <v>244000</v>
      </c>
      <c r="D452" s="132">
        <v>344000</v>
      </c>
      <c r="E452" s="132">
        <v>344000</v>
      </c>
      <c r="F452" s="132">
        <v>344000</v>
      </c>
      <c r="G452" s="132">
        <v>344000</v>
      </c>
    </row>
    <row r="453" spans="2:7">
      <c r="B453" s="146">
        <v>450</v>
      </c>
      <c r="C453" s="132">
        <v>244500</v>
      </c>
      <c r="D453" s="132">
        <v>344500</v>
      </c>
      <c r="E453" s="132">
        <v>344500</v>
      </c>
      <c r="F453" s="132">
        <v>344500</v>
      </c>
      <c r="G453" s="132">
        <v>344500</v>
      </c>
    </row>
    <row r="454" spans="2:7">
      <c r="B454" s="146">
        <v>451</v>
      </c>
      <c r="C454" s="132">
        <v>245000</v>
      </c>
      <c r="D454" s="132">
        <v>345000</v>
      </c>
      <c r="E454" s="132">
        <v>345000</v>
      </c>
      <c r="F454" s="132">
        <v>345000</v>
      </c>
      <c r="G454" s="132">
        <v>345000</v>
      </c>
    </row>
    <row r="455" spans="2:7">
      <c r="B455" s="146">
        <v>452</v>
      </c>
      <c r="C455" s="132">
        <v>245500</v>
      </c>
      <c r="D455" s="132">
        <v>345500</v>
      </c>
      <c r="E455" s="132">
        <v>345500</v>
      </c>
      <c r="F455" s="132">
        <v>345500</v>
      </c>
      <c r="G455" s="132">
        <v>345500</v>
      </c>
    </row>
    <row r="456" spans="2:7">
      <c r="B456" s="146">
        <v>453</v>
      </c>
      <c r="C456" s="132">
        <v>246000</v>
      </c>
      <c r="D456" s="132">
        <v>346000</v>
      </c>
      <c r="E456" s="132">
        <v>346000</v>
      </c>
      <c r="F456" s="132">
        <v>346000</v>
      </c>
      <c r="G456" s="132">
        <v>346000</v>
      </c>
    </row>
    <row r="457" spans="2:7">
      <c r="B457" s="146">
        <v>454</v>
      </c>
      <c r="C457" s="132">
        <v>246500</v>
      </c>
      <c r="D457" s="132">
        <v>346500</v>
      </c>
      <c r="E457" s="132">
        <v>346500</v>
      </c>
      <c r="F457" s="132">
        <v>346500</v>
      </c>
      <c r="G457" s="132">
        <v>346500</v>
      </c>
    </row>
    <row r="458" spans="2:7">
      <c r="B458" s="146">
        <v>455</v>
      </c>
      <c r="C458" s="132">
        <v>247000</v>
      </c>
      <c r="D458" s="132">
        <v>347000</v>
      </c>
      <c r="E458" s="132">
        <v>347000</v>
      </c>
      <c r="F458" s="132">
        <v>347000</v>
      </c>
      <c r="G458" s="132">
        <v>347000</v>
      </c>
    </row>
    <row r="459" spans="2:7">
      <c r="B459" s="146">
        <v>456</v>
      </c>
      <c r="C459" s="132">
        <v>247500</v>
      </c>
      <c r="D459" s="132">
        <v>347500</v>
      </c>
      <c r="E459" s="132">
        <v>347500</v>
      </c>
      <c r="F459" s="132">
        <v>347500</v>
      </c>
      <c r="G459" s="132">
        <v>347500</v>
      </c>
    </row>
    <row r="460" spans="2:7">
      <c r="B460" s="146">
        <v>457</v>
      </c>
      <c r="C460" s="132">
        <v>248000</v>
      </c>
      <c r="D460" s="132">
        <v>348000</v>
      </c>
      <c r="E460" s="132">
        <v>348000</v>
      </c>
      <c r="F460" s="132">
        <v>348000</v>
      </c>
      <c r="G460" s="132">
        <v>348000</v>
      </c>
    </row>
    <row r="461" spans="2:7">
      <c r="B461" s="146">
        <v>458</v>
      </c>
      <c r="C461" s="132">
        <v>248500</v>
      </c>
      <c r="D461" s="132">
        <v>348500</v>
      </c>
      <c r="E461" s="132">
        <v>348500</v>
      </c>
      <c r="F461" s="132">
        <v>348500</v>
      </c>
      <c r="G461" s="132">
        <v>348500</v>
      </c>
    </row>
    <row r="462" spans="2:7">
      <c r="B462" s="146">
        <v>459</v>
      </c>
      <c r="C462" s="132">
        <v>249000</v>
      </c>
      <c r="D462" s="132">
        <v>349000</v>
      </c>
      <c r="E462" s="132">
        <v>349000</v>
      </c>
      <c r="F462" s="132">
        <v>349000</v>
      </c>
      <c r="G462" s="132">
        <v>349000</v>
      </c>
    </row>
    <row r="463" spans="2:7">
      <c r="B463" s="146">
        <v>460</v>
      </c>
      <c r="C463" s="132">
        <v>249500</v>
      </c>
      <c r="D463" s="132">
        <v>349500</v>
      </c>
      <c r="E463" s="132">
        <v>349500</v>
      </c>
      <c r="F463" s="132">
        <v>349500</v>
      </c>
      <c r="G463" s="132">
        <v>349500</v>
      </c>
    </row>
    <row r="464" spans="2:7">
      <c r="B464" s="146">
        <v>461</v>
      </c>
      <c r="C464" s="132">
        <v>250000</v>
      </c>
      <c r="D464" s="132">
        <v>350000</v>
      </c>
      <c r="E464" s="132">
        <v>350000</v>
      </c>
      <c r="F464" s="132">
        <v>350000</v>
      </c>
      <c r="G464" s="132">
        <v>350000</v>
      </c>
    </row>
    <row r="465" spans="2:7">
      <c r="B465" s="146">
        <v>462</v>
      </c>
      <c r="C465" s="132">
        <v>250500</v>
      </c>
      <c r="D465" s="132">
        <v>350500</v>
      </c>
      <c r="E465" s="132">
        <v>350500</v>
      </c>
      <c r="F465" s="132">
        <v>350500</v>
      </c>
      <c r="G465" s="132">
        <v>350500</v>
      </c>
    </row>
    <row r="466" spans="2:7">
      <c r="B466" s="146">
        <v>463</v>
      </c>
      <c r="C466" s="132">
        <v>251000</v>
      </c>
      <c r="D466" s="132">
        <v>351000</v>
      </c>
      <c r="E466" s="132">
        <v>351000</v>
      </c>
      <c r="F466" s="132">
        <v>351000</v>
      </c>
      <c r="G466" s="132">
        <v>351000</v>
      </c>
    </row>
    <row r="467" spans="2:7">
      <c r="B467" s="146">
        <v>464</v>
      </c>
      <c r="C467" s="132">
        <v>251500</v>
      </c>
      <c r="D467" s="132">
        <v>351500</v>
      </c>
      <c r="E467" s="132">
        <v>351500</v>
      </c>
      <c r="F467" s="132">
        <v>351500</v>
      </c>
      <c r="G467" s="132">
        <v>351500</v>
      </c>
    </row>
    <row r="468" spans="2:7">
      <c r="B468" s="146">
        <v>465</v>
      </c>
      <c r="C468" s="132">
        <v>252000</v>
      </c>
      <c r="D468" s="132">
        <v>352000</v>
      </c>
      <c r="E468" s="132">
        <v>352000</v>
      </c>
      <c r="F468" s="132">
        <v>352000</v>
      </c>
      <c r="G468" s="132">
        <v>352000</v>
      </c>
    </row>
    <row r="469" spans="2:7">
      <c r="B469" s="146">
        <v>466</v>
      </c>
      <c r="C469" s="132">
        <v>252500</v>
      </c>
      <c r="D469" s="132">
        <v>352500</v>
      </c>
      <c r="E469" s="132">
        <v>352500</v>
      </c>
      <c r="F469" s="132">
        <v>352500</v>
      </c>
      <c r="G469" s="132">
        <v>352500</v>
      </c>
    </row>
    <row r="470" spans="2:7">
      <c r="B470" s="146">
        <v>467</v>
      </c>
      <c r="C470" s="132">
        <v>253000</v>
      </c>
      <c r="D470" s="132">
        <v>353000</v>
      </c>
      <c r="E470" s="132">
        <v>353000</v>
      </c>
      <c r="F470" s="132">
        <v>353000</v>
      </c>
      <c r="G470" s="132">
        <v>353000</v>
      </c>
    </row>
    <row r="471" spans="2:7">
      <c r="B471" s="146">
        <v>468</v>
      </c>
      <c r="C471" s="132">
        <v>253500</v>
      </c>
      <c r="D471" s="132">
        <v>353500</v>
      </c>
      <c r="E471" s="132">
        <v>353500</v>
      </c>
      <c r="F471" s="132">
        <v>353500</v>
      </c>
      <c r="G471" s="132">
        <v>353500</v>
      </c>
    </row>
    <row r="472" spans="2:7">
      <c r="B472" s="146">
        <v>469</v>
      </c>
      <c r="C472" s="132">
        <v>254000</v>
      </c>
      <c r="D472" s="132">
        <v>354000</v>
      </c>
      <c r="E472" s="132">
        <v>354000</v>
      </c>
      <c r="F472" s="132">
        <v>354000</v>
      </c>
      <c r="G472" s="132">
        <v>354000</v>
      </c>
    </row>
    <row r="473" spans="2:7">
      <c r="B473" s="146">
        <v>470</v>
      </c>
      <c r="C473" s="132">
        <v>254500</v>
      </c>
      <c r="D473" s="132">
        <v>354500</v>
      </c>
      <c r="E473" s="132">
        <v>354500</v>
      </c>
      <c r="F473" s="132">
        <v>354500</v>
      </c>
      <c r="G473" s="132">
        <v>354500</v>
      </c>
    </row>
    <row r="474" spans="2:7">
      <c r="B474" s="146">
        <v>471</v>
      </c>
      <c r="C474" s="132">
        <v>255000</v>
      </c>
      <c r="D474" s="132">
        <v>355000</v>
      </c>
      <c r="E474" s="132">
        <v>355000</v>
      </c>
      <c r="F474" s="132">
        <v>355000</v>
      </c>
      <c r="G474" s="132">
        <v>355000</v>
      </c>
    </row>
    <row r="475" spans="2:7">
      <c r="B475" s="146">
        <v>472</v>
      </c>
      <c r="C475" s="132">
        <v>255500</v>
      </c>
      <c r="D475" s="132">
        <v>355500</v>
      </c>
      <c r="E475" s="132">
        <v>355500</v>
      </c>
      <c r="F475" s="132">
        <v>355500</v>
      </c>
      <c r="G475" s="132">
        <v>355500</v>
      </c>
    </row>
    <row r="476" spans="2:7">
      <c r="B476" s="146">
        <v>473</v>
      </c>
      <c r="C476" s="132">
        <v>256000</v>
      </c>
      <c r="D476" s="132">
        <v>356000</v>
      </c>
      <c r="E476" s="132">
        <v>356000</v>
      </c>
      <c r="F476" s="132">
        <v>356000</v>
      </c>
      <c r="G476" s="132">
        <v>356000</v>
      </c>
    </row>
    <row r="477" spans="2:7">
      <c r="B477" s="146">
        <v>474</v>
      </c>
      <c r="C477" s="132">
        <v>256500</v>
      </c>
      <c r="D477" s="132">
        <v>356500</v>
      </c>
      <c r="E477" s="132">
        <v>356500</v>
      </c>
      <c r="F477" s="132">
        <v>356500</v>
      </c>
      <c r="G477" s="132">
        <v>356500</v>
      </c>
    </row>
    <row r="478" spans="2:7">
      <c r="B478" s="146">
        <v>475</v>
      </c>
      <c r="C478" s="132">
        <v>257000</v>
      </c>
      <c r="D478" s="132">
        <v>357000</v>
      </c>
      <c r="E478" s="132">
        <v>357000</v>
      </c>
      <c r="F478" s="132">
        <v>357000</v>
      </c>
      <c r="G478" s="132">
        <v>357000</v>
      </c>
    </row>
    <row r="479" spans="2:7">
      <c r="B479" s="146">
        <v>476</v>
      </c>
      <c r="C479" s="132">
        <v>257500</v>
      </c>
      <c r="D479" s="132">
        <v>357500</v>
      </c>
      <c r="E479" s="132">
        <v>357500</v>
      </c>
      <c r="F479" s="132">
        <v>357500</v>
      </c>
      <c r="G479" s="132">
        <v>357500</v>
      </c>
    </row>
    <row r="480" spans="2:7">
      <c r="B480" s="146">
        <v>477</v>
      </c>
      <c r="C480" s="132">
        <v>258000</v>
      </c>
      <c r="D480" s="132">
        <v>358000</v>
      </c>
      <c r="E480" s="132">
        <v>358000</v>
      </c>
      <c r="F480" s="132">
        <v>358000</v>
      </c>
      <c r="G480" s="132">
        <v>358000</v>
      </c>
    </row>
    <row r="481" spans="2:7">
      <c r="B481" s="146">
        <v>478</v>
      </c>
      <c r="C481" s="132">
        <v>258500</v>
      </c>
      <c r="D481" s="132">
        <v>358500</v>
      </c>
      <c r="E481" s="132">
        <v>358500</v>
      </c>
      <c r="F481" s="132">
        <v>358500</v>
      </c>
      <c r="G481" s="132">
        <v>358500</v>
      </c>
    </row>
    <row r="482" spans="2:7">
      <c r="B482" s="146">
        <v>479</v>
      </c>
      <c r="C482" s="132">
        <v>259000</v>
      </c>
      <c r="D482" s="132">
        <v>359000</v>
      </c>
      <c r="E482" s="132">
        <v>359000</v>
      </c>
      <c r="F482" s="132">
        <v>359000</v>
      </c>
      <c r="G482" s="132">
        <v>359000</v>
      </c>
    </row>
    <row r="483" spans="2:7">
      <c r="B483" s="146">
        <v>480</v>
      </c>
      <c r="C483" s="132">
        <v>259500</v>
      </c>
      <c r="D483" s="132">
        <v>359500</v>
      </c>
      <c r="E483" s="132">
        <v>359500</v>
      </c>
      <c r="F483" s="132">
        <v>359500</v>
      </c>
      <c r="G483" s="132">
        <v>359500</v>
      </c>
    </row>
    <row r="484" spans="2:7">
      <c r="B484" s="146">
        <v>481</v>
      </c>
      <c r="C484" s="132">
        <v>260000</v>
      </c>
      <c r="D484" s="132">
        <v>360000</v>
      </c>
      <c r="E484" s="132">
        <v>360000</v>
      </c>
      <c r="F484" s="132">
        <v>360000</v>
      </c>
      <c r="G484" s="132">
        <v>360000</v>
      </c>
    </row>
    <row r="485" spans="2:7">
      <c r="B485" s="146">
        <v>482</v>
      </c>
      <c r="C485" s="132">
        <v>260500</v>
      </c>
      <c r="D485" s="132">
        <v>360500</v>
      </c>
      <c r="E485" s="132">
        <v>360500</v>
      </c>
      <c r="F485" s="132">
        <v>360500</v>
      </c>
      <c r="G485" s="132">
        <v>360500</v>
      </c>
    </row>
    <row r="486" spans="2:7">
      <c r="B486" s="146">
        <v>483</v>
      </c>
      <c r="C486" s="132">
        <v>261000</v>
      </c>
      <c r="D486" s="132">
        <v>361000</v>
      </c>
      <c r="E486" s="132">
        <v>361000</v>
      </c>
      <c r="F486" s="132">
        <v>361000</v>
      </c>
      <c r="G486" s="132">
        <v>361000</v>
      </c>
    </row>
    <row r="487" spans="2:7">
      <c r="B487" s="146">
        <v>484</v>
      </c>
      <c r="C487" s="132">
        <v>261500</v>
      </c>
      <c r="D487" s="132">
        <v>361500</v>
      </c>
      <c r="E487" s="132">
        <v>361500</v>
      </c>
      <c r="F487" s="132">
        <v>361500</v>
      </c>
      <c r="G487" s="132">
        <v>361500</v>
      </c>
    </row>
    <row r="488" spans="2:7">
      <c r="B488" s="146">
        <v>485</v>
      </c>
      <c r="C488" s="132">
        <v>262000</v>
      </c>
      <c r="D488" s="132">
        <v>362000</v>
      </c>
      <c r="E488" s="132">
        <v>362000</v>
      </c>
      <c r="F488" s="132">
        <v>362000</v>
      </c>
      <c r="G488" s="132">
        <v>362000</v>
      </c>
    </row>
    <row r="489" spans="2:7">
      <c r="B489" s="146">
        <v>486</v>
      </c>
      <c r="C489" s="132">
        <v>262500</v>
      </c>
      <c r="D489" s="132">
        <v>362500</v>
      </c>
      <c r="E489" s="132">
        <v>362500</v>
      </c>
      <c r="F489" s="132">
        <v>362500</v>
      </c>
      <c r="G489" s="132">
        <v>362500</v>
      </c>
    </row>
    <row r="490" spans="2:7">
      <c r="B490" s="146">
        <v>487</v>
      </c>
      <c r="C490" s="132">
        <v>263000</v>
      </c>
      <c r="D490" s="132">
        <v>363000</v>
      </c>
      <c r="E490" s="132">
        <v>363000</v>
      </c>
      <c r="F490" s="132">
        <v>363000</v>
      </c>
      <c r="G490" s="132">
        <v>363000</v>
      </c>
    </row>
    <row r="491" spans="2:7">
      <c r="B491" s="146">
        <v>488</v>
      </c>
      <c r="C491" s="132">
        <v>263500</v>
      </c>
      <c r="D491" s="132">
        <v>363500</v>
      </c>
      <c r="E491" s="132">
        <v>363500</v>
      </c>
      <c r="F491" s="132">
        <v>363500</v>
      </c>
      <c r="G491" s="132">
        <v>363500</v>
      </c>
    </row>
    <row r="492" spans="2:7">
      <c r="B492" s="146">
        <v>489</v>
      </c>
      <c r="C492" s="132">
        <v>264000</v>
      </c>
      <c r="D492" s="132">
        <v>364000</v>
      </c>
      <c r="E492" s="132">
        <v>364000</v>
      </c>
      <c r="F492" s="132">
        <v>364000</v>
      </c>
      <c r="G492" s="132">
        <v>364000</v>
      </c>
    </row>
    <row r="493" spans="2:7">
      <c r="B493" s="146">
        <v>490</v>
      </c>
      <c r="C493" s="132">
        <v>264500</v>
      </c>
      <c r="D493" s="132">
        <v>364500</v>
      </c>
      <c r="E493" s="132">
        <v>364500</v>
      </c>
      <c r="F493" s="132">
        <v>364500</v>
      </c>
      <c r="G493" s="132">
        <v>364500</v>
      </c>
    </row>
    <row r="494" spans="2:7">
      <c r="B494" s="146">
        <v>491</v>
      </c>
      <c r="C494" s="132">
        <v>265000</v>
      </c>
      <c r="D494" s="132">
        <v>365000</v>
      </c>
      <c r="E494" s="132">
        <v>365000</v>
      </c>
      <c r="F494" s="132">
        <v>365000</v>
      </c>
      <c r="G494" s="132">
        <v>365000</v>
      </c>
    </row>
    <row r="495" spans="2:7">
      <c r="B495" s="146">
        <v>492</v>
      </c>
      <c r="C495" s="132">
        <v>265500</v>
      </c>
      <c r="D495" s="132">
        <v>365500</v>
      </c>
      <c r="E495" s="132">
        <v>365500</v>
      </c>
      <c r="F495" s="132">
        <v>365500</v>
      </c>
      <c r="G495" s="132">
        <v>365500</v>
      </c>
    </row>
    <row r="496" spans="2:7">
      <c r="B496" s="146">
        <v>493</v>
      </c>
      <c r="C496" s="132">
        <v>266000</v>
      </c>
      <c r="D496" s="132">
        <v>366000</v>
      </c>
      <c r="E496" s="132">
        <v>366000</v>
      </c>
      <c r="F496" s="132">
        <v>366000</v>
      </c>
      <c r="G496" s="132">
        <v>366000</v>
      </c>
    </row>
    <row r="497" spans="2:7">
      <c r="B497" s="146">
        <v>494</v>
      </c>
      <c r="C497" s="132">
        <v>266500</v>
      </c>
      <c r="D497" s="132">
        <v>366500</v>
      </c>
      <c r="E497" s="132">
        <v>366500</v>
      </c>
      <c r="F497" s="132">
        <v>366500</v>
      </c>
      <c r="G497" s="132">
        <v>366500</v>
      </c>
    </row>
    <row r="498" spans="2:7">
      <c r="B498" s="146">
        <v>495</v>
      </c>
      <c r="C498" s="132">
        <v>267000</v>
      </c>
      <c r="D498" s="132">
        <v>367000</v>
      </c>
      <c r="E498" s="132">
        <v>367000</v>
      </c>
      <c r="F498" s="132">
        <v>367000</v>
      </c>
      <c r="G498" s="132">
        <v>367000</v>
      </c>
    </row>
    <row r="499" spans="2:7">
      <c r="B499" s="146">
        <v>496</v>
      </c>
      <c r="C499" s="132">
        <v>267500</v>
      </c>
      <c r="D499" s="132">
        <v>367500</v>
      </c>
      <c r="E499" s="132">
        <v>367500</v>
      </c>
      <c r="F499" s="132">
        <v>367500</v>
      </c>
      <c r="G499" s="132">
        <v>367500</v>
      </c>
    </row>
    <row r="500" spans="2:7">
      <c r="B500" s="146">
        <v>497</v>
      </c>
      <c r="C500" s="132">
        <v>268000</v>
      </c>
      <c r="D500" s="132">
        <v>368000</v>
      </c>
      <c r="E500" s="132">
        <v>368000</v>
      </c>
      <c r="F500" s="132">
        <v>368000</v>
      </c>
      <c r="G500" s="132">
        <v>368000</v>
      </c>
    </row>
    <row r="501" spans="2:7">
      <c r="B501" s="146">
        <v>498</v>
      </c>
      <c r="C501" s="132">
        <v>268500</v>
      </c>
      <c r="D501" s="132">
        <v>368500</v>
      </c>
      <c r="E501" s="132">
        <v>368500</v>
      </c>
      <c r="F501" s="132">
        <v>368500</v>
      </c>
      <c r="G501" s="132">
        <v>368500</v>
      </c>
    </row>
    <row r="502" spans="2:7">
      <c r="B502" s="146">
        <v>499</v>
      </c>
      <c r="C502" s="132">
        <v>269000</v>
      </c>
      <c r="D502" s="132">
        <v>369000</v>
      </c>
      <c r="E502" s="132">
        <v>369000</v>
      </c>
      <c r="F502" s="132">
        <v>369000</v>
      </c>
      <c r="G502" s="132">
        <v>369000</v>
      </c>
    </row>
    <row r="503" spans="2:7">
      <c r="B503" s="146">
        <v>500</v>
      </c>
      <c r="C503" s="132">
        <v>269500</v>
      </c>
      <c r="D503" s="132">
        <v>369500</v>
      </c>
      <c r="E503" s="132">
        <v>369500</v>
      </c>
      <c r="F503" s="132">
        <v>369500</v>
      </c>
      <c r="G503" s="132">
        <v>369500</v>
      </c>
    </row>
    <row r="504" spans="2:3">
      <c r="B504" s="146">
        <v>501</v>
      </c>
      <c r="C504" s="132">
        <v>270000</v>
      </c>
    </row>
    <row r="505" spans="2:3">
      <c r="B505" s="146">
        <v>502</v>
      </c>
      <c r="C505" s="132">
        <v>270500</v>
      </c>
    </row>
    <row r="506" spans="2:3">
      <c r="B506" s="146">
        <v>503</v>
      </c>
      <c r="C506" s="132">
        <v>271000</v>
      </c>
    </row>
    <row r="507" spans="2:3">
      <c r="B507" s="146">
        <v>504</v>
      </c>
      <c r="C507" s="132">
        <v>271500</v>
      </c>
    </row>
    <row r="508" spans="2:3">
      <c r="B508" s="146">
        <v>505</v>
      </c>
      <c r="C508" s="132">
        <v>272000</v>
      </c>
    </row>
    <row r="509" spans="2:3">
      <c r="B509" s="146">
        <v>506</v>
      </c>
      <c r="C509" s="132">
        <v>272500</v>
      </c>
    </row>
    <row r="510" spans="2:3">
      <c r="B510" s="146">
        <v>507</v>
      </c>
      <c r="C510" s="132">
        <v>273000</v>
      </c>
    </row>
    <row r="511" spans="2:3">
      <c r="B511" s="146">
        <v>508</v>
      </c>
      <c r="C511" s="132">
        <v>273500</v>
      </c>
    </row>
    <row r="512" spans="2:3">
      <c r="B512" s="146">
        <v>509</v>
      </c>
      <c r="C512" s="132">
        <v>274000</v>
      </c>
    </row>
    <row r="513" spans="2:3">
      <c r="B513" s="146">
        <v>510</v>
      </c>
      <c r="C513" s="132">
        <v>274500</v>
      </c>
    </row>
    <row r="514" spans="2:3">
      <c r="B514" s="146">
        <v>511</v>
      </c>
      <c r="C514" s="132">
        <v>275000</v>
      </c>
    </row>
    <row r="515" spans="2:3">
      <c r="B515" s="146">
        <v>512</v>
      </c>
      <c r="C515" s="132">
        <v>275500</v>
      </c>
    </row>
    <row r="516" spans="2:3">
      <c r="B516" s="146">
        <v>513</v>
      </c>
      <c r="C516" s="132">
        <v>276000</v>
      </c>
    </row>
    <row r="517" spans="2:3">
      <c r="B517" s="146">
        <v>514</v>
      </c>
      <c r="C517" s="132">
        <v>276500</v>
      </c>
    </row>
    <row r="518" spans="2:3">
      <c r="B518" s="146">
        <v>515</v>
      </c>
      <c r="C518" s="132">
        <v>277000</v>
      </c>
    </row>
    <row r="519" spans="2:3">
      <c r="B519" s="146">
        <v>516</v>
      </c>
      <c r="C519" s="132">
        <v>277500</v>
      </c>
    </row>
    <row r="520" spans="2:3">
      <c r="B520" s="146">
        <v>517</v>
      </c>
      <c r="C520" s="132">
        <v>278000</v>
      </c>
    </row>
    <row r="521" spans="2:3">
      <c r="B521" s="146">
        <v>518</v>
      </c>
      <c r="C521" s="132">
        <v>278500</v>
      </c>
    </row>
    <row r="522" spans="2:3">
      <c r="B522" s="146">
        <v>519</v>
      </c>
      <c r="C522" s="132">
        <v>279000</v>
      </c>
    </row>
    <row r="523" spans="2:3">
      <c r="B523" s="146">
        <v>520</v>
      </c>
      <c r="C523" s="132">
        <v>279500</v>
      </c>
    </row>
    <row r="524" spans="2:3">
      <c r="B524" s="146">
        <v>521</v>
      </c>
      <c r="C524" s="132">
        <v>280000</v>
      </c>
    </row>
    <row r="525" spans="2:3">
      <c r="B525" s="146">
        <v>522</v>
      </c>
      <c r="C525" s="132">
        <v>280500</v>
      </c>
    </row>
    <row r="526" spans="2:3">
      <c r="B526" s="146">
        <v>523</v>
      </c>
      <c r="C526" s="132">
        <v>281000</v>
      </c>
    </row>
    <row r="527" spans="2:3">
      <c r="B527" s="146">
        <v>524</v>
      </c>
      <c r="C527" s="132">
        <v>281500</v>
      </c>
    </row>
    <row r="528" spans="2:3">
      <c r="B528" s="146">
        <v>525</v>
      </c>
      <c r="C528" s="132">
        <v>282000</v>
      </c>
    </row>
    <row r="529" spans="2:3">
      <c r="B529" s="146">
        <v>526</v>
      </c>
      <c r="C529" s="132">
        <v>282500</v>
      </c>
    </row>
    <row r="530" spans="2:3">
      <c r="B530" s="146">
        <v>527</v>
      </c>
      <c r="C530" s="132">
        <v>283000</v>
      </c>
    </row>
    <row r="531" spans="2:3">
      <c r="B531" s="146">
        <v>528</v>
      </c>
      <c r="C531" s="132">
        <v>283500</v>
      </c>
    </row>
    <row r="532" spans="2:3">
      <c r="B532" s="146">
        <v>529</v>
      </c>
      <c r="C532" s="132">
        <v>284000</v>
      </c>
    </row>
    <row r="533" spans="2:3">
      <c r="B533" s="146">
        <v>530</v>
      </c>
      <c r="C533" s="132">
        <v>284500</v>
      </c>
    </row>
    <row r="534" spans="2:3">
      <c r="B534" s="146">
        <v>531</v>
      </c>
      <c r="C534" s="132">
        <v>285000</v>
      </c>
    </row>
    <row r="535" spans="2:3">
      <c r="B535" s="146">
        <v>532</v>
      </c>
      <c r="C535" s="132">
        <v>285500</v>
      </c>
    </row>
    <row r="536" spans="2:3">
      <c r="B536" s="146">
        <v>533</v>
      </c>
      <c r="C536" s="132">
        <v>286000</v>
      </c>
    </row>
    <row r="537" spans="2:3">
      <c r="B537" s="146">
        <v>534</v>
      </c>
      <c r="C537" s="132">
        <v>286500</v>
      </c>
    </row>
    <row r="538" spans="2:3">
      <c r="B538" s="146">
        <v>535</v>
      </c>
      <c r="C538" s="132">
        <v>287000</v>
      </c>
    </row>
    <row r="539" spans="2:3">
      <c r="B539" s="146">
        <v>536</v>
      </c>
      <c r="C539" s="132">
        <v>287500</v>
      </c>
    </row>
    <row r="540" spans="2:3">
      <c r="B540" s="146">
        <v>537</v>
      </c>
      <c r="C540" s="132">
        <v>288000</v>
      </c>
    </row>
    <row r="541" spans="2:3">
      <c r="B541" s="146">
        <v>538</v>
      </c>
      <c r="C541" s="132">
        <v>288500</v>
      </c>
    </row>
    <row r="542" spans="2:3">
      <c r="B542" s="146">
        <v>539</v>
      </c>
      <c r="C542" s="132">
        <v>289000</v>
      </c>
    </row>
    <row r="543" spans="2:3">
      <c r="B543" s="146">
        <v>540</v>
      </c>
      <c r="C543" s="132">
        <v>289500</v>
      </c>
    </row>
    <row r="544" spans="2:3">
      <c r="B544" s="146">
        <v>541</v>
      </c>
      <c r="C544" s="132">
        <v>290000</v>
      </c>
    </row>
    <row r="545" spans="2:3">
      <c r="B545" s="146">
        <v>542</v>
      </c>
      <c r="C545" s="132">
        <v>290500</v>
      </c>
    </row>
    <row r="546" spans="2:3">
      <c r="B546" s="146">
        <v>543</v>
      </c>
      <c r="C546" s="132">
        <v>291000</v>
      </c>
    </row>
    <row r="547" spans="2:3">
      <c r="B547" s="146">
        <v>544</v>
      </c>
      <c r="C547" s="132">
        <v>291500</v>
      </c>
    </row>
    <row r="548" spans="2:3">
      <c r="B548" s="146">
        <v>545</v>
      </c>
      <c r="C548" s="132">
        <v>292000</v>
      </c>
    </row>
    <row r="549" spans="2:3">
      <c r="B549" s="146">
        <v>546</v>
      </c>
      <c r="C549" s="132">
        <v>292500</v>
      </c>
    </row>
    <row r="550" spans="2:3">
      <c r="B550" s="146">
        <v>547</v>
      </c>
      <c r="C550" s="132">
        <v>293000</v>
      </c>
    </row>
    <row r="551" spans="2:3">
      <c r="B551" s="146">
        <v>548</v>
      </c>
      <c r="C551" s="132">
        <v>293500</v>
      </c>
    </row>
    <row r="552" spans="2:3">
      <c r="B552" s="146">
        <v>549</v>
      </c>
      <c r="C552" s="132">
        <v>294000</v>
      </c>
    </row>
    <row r="553" spans="2:3">
      <c r="B553" s="146">
        <v>550</v>
      </c>
      <c r="C553" s="132">
        <v>294500</v>
      </c>
    </row>
    <row r="554" spans="2:3">
      <c r="B554" s="146">
        <v>551</v>
      </c>
      <c r="C554" s="132">
        <v>295000</v>
      </c>
    </row>
    <row r="555" spans="2:3">
      <c r="B555" s="146">
        <v>552</v>
      </c>
      <c r="C555" s="132">
        <v>295500</v>
      </c>
    </row>
    <row r="556" spans="2:3">
      <c r="B556" s="146">
        <v>553</v>
      </c>
      <c r="C556" s="132">
        <v>296000</v>
      </c>
    </row>
    <row r="557" spans="2:3">
      <c r="B557" s="146">
        <v>554</v>
      </c>
      <c r="C557" s="132">
        <v>296500</v>
      </c>
    </row>
    <row r="558" spans="2:3">
      <c r="B558" s="146">
        <v>555</v>
      </c>
      <c r="C558" s="132">
        <v>297000</v>
      </c>
    </row>
    <row r="559" spans="2:3">
      <c r="B559" s="146">
        <v>556</v>
      </c>
      <c r="C559" s="132">
        <v>297500</v>
      </c>
    </row>
    <row r="560" spans="2:3">
      <c r="B560" s="146">
        <v>557</v>
      </c>
      <c r="C560" s="132">
        <v>298000</v>
      </c>
    </row>
    <row r="561" spans="2:3">
      <c r="B561" s="146">
        <v>558</v>
      </c>
      <c r="C561" s="132">
        <v>298500</v>
      </c>
    </row>
    <row r="562" spans="2:3">
      <c r="B562" s="146">
        <v>559</v>
      </c>
      <c r="C562" s="132">
        <v>299000</v>
      </c>
    </row>
    <row r="563" spans="2:3">
      <c r="B563" s="146">
        <v>560</v>
      </c>
      <c r="C563" s="132">
        <v>299500</v>
      </c>
    </row>
    <row r="564" spans="2:3">
      <c r="B564" s="146">
        <v>561</v>
      </c>
      <c r="C564" s="132">
        <v>300000</v>
      </c>
    </row>
    <row r="565" spans="2:3">
      <c r="B565" s="146">
        <v>562</v>
      </c>
      <c r="C565" s="132">
        <v>300500</v>
      </c>
    </row>
    <row r="566" spans="2:3">
      <c r="B566" s="146">
        <v>563</v>
      </c>
      <c r="C566" s="132">
        <v>301000</v>
      </c>
    </row>
    <row r="567" spans="2:3">
      <c r="B567" s="146">
        <v>564</v>
      </c>
      <c r="C567" s="132">
        <v>301500</v>
      </c>
    </row>
    <row r="568" spans="2:3">
      <c r="B568" s="146">
        <v>565</v>
      </c>
      <c r="C568" s="132">
        <v>302000</v>
      </c>
    </row>
    <row r="569" spans="2:3">
      <c r="B569" s="146">
        <v>566</v>
      </c>
      <c r="C569" s="132">
        <v>302500</v>
      </c>
    </row>
    <row r="570" spans="2:3">
      <c r="B570" s="146">
        <v>567</v>
      </c>
      <c r="C570" s="132">
        <v>303000</v>
      </c>
    </row>
    <row r="571" spans="2:3">
      <c r="B571" s="146">
        <v>568</v>
      </c>
      <c r="C571" s="132">
        <v>303500</v>
      </c>
    </row>
    <row r="572" spans="2:3">
      <c r="B572" s="146">
        <v>569</v>
      </c>
      <c r="C572" s="132">
        <v>304000</v>
      </c>
    </row>
    <row r="573" spans="2:3">
      <c r="B573" s="146">
        <v>570</v>
      </c>
      <c r="C573" s="132">
        <v>304500</v>
      </c>
    </row>
    <row r="574" spans="2:3">
      <c r="B574" s="146">
        <v>571</v>
      </c>
      <c r="C574" s="132">
        <v>305000</v>
      </c>
    </row>
    <row r="575" spans="2:3">
      <c r="B575" s="146">
        <v>572</v>
      </c>
      <c r="C575" s="132">
        <v>305500</v>
      </c>
    </row>
    <row r="576" spans="2:3">
      <c r="B576" s="146">
        <v>573</v>
      </c>
      <c r="C576" s="132">
        <v>306000</v>
      </c>
    </row>
    <row r="577" spans="2:3">
      <c r="B577" s="146">
        <v>574</v>
      </c>
      <c r="C577" s="132">
        <v>306500</v>
      </c>
    </row>
    <row r="578" spans="2:3">
      <c r="B578" s="146">
        <v>575</v>
      </c>
      <c r="C578" s="132">
        <v>307000</v>
      </c>
    </row>
    <row r="579" spans="2:3">
      <c r="B579" s="146">
        <v>576</v>
      </c>
      <c r="C579" s="132">
        <v>307500</v>
      </c>
    </row>
    <row r="580" spans="2:3">
      <c r="B580" s="146">
        <v>577</v>
      </c>
      <c r="C580" s="132">
        <v>308000</v>
      </c>
    </row>
    <row r="581" spans="2:3">
      <c r="B581" s="146">
        <v>578</v>
      </c>
      <c r="C581" s="132">
        <v>308500</v>
      </c>
    </row>
    <row r="582" spans="2:3">
      <c r="B582" s="146">
        <v>579</v>
      </c>
      <c r="C582" s="132">
        <v>309000</v>
      </c>
    </row>
    <row r="583" spans="2:3">
      <c r="B583" s="146">
        <v>580</v>
      </c>
      <c r="C583" s="132">
        <v>309500</v>
      </c>
    </row>
    <row r="584" spans="2:3">
      <c r="B584" s="146">
        <v>581</v>
      </c>
      <c r="C584" s="132">
        <v>310000</v>
      </c>
    </row>
    <row r="585" spans="2:3">
      <c r="B585" s="146">
        <v>582</v>
      </c>
      <c r="C585" s="132">
        <v>310500</v>
      </c>
    </row>
    <row r="586" spans="2:3">
      <c r="B586" s="146">
        <v>583</v>
      </c>
      <c r="C586" s="132">
        <v>311000</v>
      </c>
    </row>
    <row r="587" spans="2:3">
      <c r="B587" s="146">
        <v>584</v>
      </c>
      <c r="C587" s="132">
        <v>311500</v>
      </c>
    </row>
    <row r="588" spans="2:3">
      <c r="B588" s="146">
        <v>585</v>
      </c>
      <c r="C588" s="132">
        <v>312000</v>
      </c>
    </row>
    <row r="589" spans="2:3">
      <c r="B589" s="146">
        <v>586</v>
      </c>
      <c r="C589" s="132">
        <v>312500</v>
      </c>
    </row>
    <row r="590" spans="2:3">
      <c r="B590" s="146">
        <v>587</v>
      </c>
      <c r="C590" s="132">
        <v>313000</v>
      </c>
    </row>
    <row r="591" spans="2:3">
      <c r="B591" s="146">
        <v>588</v>
      </c>
      <c r="C591" s="132">
        <v>313500</v>
      </c>
    </row>
    <row r="592" spans="2:3">
      <c r="B592" s="146">
        <v>589</v>
      </c>
      <c r="C592" s="132">
        <v>314000</v>
      </c>
    </row>
    <row r="593" spans="2:3">
      <c r="B593" s="146">
        <v>590</v>
      </c>
      <c r="C593" s="132">
        <v>314500</v>
      </c>
    </row>
    <row r="594" spans="2:3">
      <c r="B594" s="146">
        <v>591</v>
      </c>
      <c r="C594" s="132">
        <v>315000</v>
      </c>
    </row>
    <row r="595" spans="2:3">
      <c r="B595" s="146">
        <v>592</v>
      </c>
      <c r="C595" s="132">
        <v>315500</v>
      </c>
    </row>
    <row r="596" spans="2:3">
      <c r="B596" s="146">
        <v>593</v>
      </c>
      <c r="C596" s="132">
        <v>316000</v>
      </c>
    </row>
    <row r="597" spans="2:3">
      <c r="B597" s="146">
        <v>594</v>
      </c>
      <c r="C597" s="132">
        <v>316500</v>
      </c>
    </row>
    <row r="598" spans="2:3">
      <c r="B598" s="146">
        <v>595</v>
      </c>
      <c r="C598" s="132">
        <v>317000</v>
      </c>
    </row>
    <row r="599" spans="2:3">
      <c r="B599" s="146">
        <v>596</v>
      </c>
      <c r="C599" s="132">
        <v>317500</v>
      </c>
    </row>
    <row r="600" spans="2:3">
      <c r="B600" s="146">
        <v>597</v>
      </c>
      <c r="C600" s="132">
        <v>318000</v>
      </c>
    </row>
    <row r="601" spans="2:3">
      <c r="B601" s="146">
        <v>598</v>
      </c>
      <c r="C601" s="132">
        <v>318500</v>
      </c>
    </row>
    <row r="602" spans="2:3">
      <c r="B602" s="146">
        <v>599</v>
      </c>
      <c r="C602" s="132">
        <v>319000</v>
      </c>
    </row>
    <row r="603" spans="2:3">
      <c r="B603" s="146">
        <v>600</v>
      </c>
      <c r="C603" s="132">
        <v>319500</v>
      </c>
    </row>
    <row r="604" spans="2:3">
      <c r="B604" s="146">
        <v>601</v>
      </c>
      <c r="C604" s="132">
        <v>320000</v>
      </c>
    </row>
    <row r="605" spans="2:3">
      <c r="B605" s="146">
        <v>602</v>
      </c>
      <c r="C605" s="132">
        <v>320500</v>
      </c>
    </row>
    <row r="606" spans="2:3">
      <c r="B606" s="146">
        <v>603</v>
      </c>
      <c r="C606" s="132">
        <v>321000</v>
      </c>
    </row>
    <row r="607" spans="2:3">
      <c r="B607" s="146">
        <v>604</v>
      </c>
      <c r="C607" s="132">
        <v>321500</v>
      </c>
    </row>
    <row r="608" spans="2:3">
      <c r="B608" s="146">
        <v>605</v>
      </c>
      <c r="C608" s="132">
        <v>322000</v>
      </c>
    </row>
    <row r="609" spans="2:3">
      <c r="B609" s="146">
        <v>606</v>
      </c>
      <c r="C609" s="132">
        <v>322500</v>
      </c>
    </row>
    <row r="610" spans="2:3">
      <c r="B610" s="146">
        <v>607</v>
      </c>
      <c r="C610" s="132">
        <v>323000</v>
      </c>
    </row>
    <row r="611" spans="2:3">
      <c r="B611" s="146">
        <v>608</v>
      </c>
      <c r="C611" s="132">
        <v>323500</v>
      </c>
    </row>
    <row r="612" spans="2:3">
      <c r="B612" s="146">
        <v>609</v>
      </c>
      <c r="C612" s="132">
        <v>324000</v>
      </c>
    </row>
    <row r="613" spans="2:3">
      <c r="B613" s="146">
        <v>610</v>
      </c>
      <c r="C613" s="132">
        <v>324500</v>
      </c>
    </row>
    <row r="614" spans="2:3">
      <c r="B614" s="146">
        <v>611</v>
      </c>
      <c r="C614" s="132">
        <v>325000</v>
      </c>
    </row>
    <row r="615" spans="2:3">
      <c r="B615" s="146">
        <v>612</v>
      </c>
      <c r="C615" s="132">
        <v>325500</v>
      </c>
    </row>
    <row r="616" spans="2:3">
      <c r="B616" s="146">
        <v>613</v>
      </c>
      <c r="C616" s="132">
        <v>326000</v>
      </c>
    </row>
    <row r="617" spans="2:3">
      <c r="B617" s="146">
        <v>614</v>
      </c>
      <c r="C617" s="132">
        <v>326500</v>
      </c>
    </row>
    <row r="618" spans="2:3">
      <c r="B618" s="146">
        <v>615</v>
      </c>
      <c r="C618" s="132">
        <v>327000</v>
      </c>
    </row>
    <row r="619" spans="2:3">
      <c r="B619" s="146">
        <v>616</v>
      </c>
      <c r="C619" s="132">
        <v>327500</v>
      </c>
    </row>
    <row r="620" spans="2:3">
      <c r="B620" s="146">
        <v>617</v>
      </c>
      <c r="C620" s="132">
        <v>328000</v>
      </c>
    </row>
    <row r="621" spans="2:3">
      <c r="B621" s="146">
        <v>618</v>
      </c>
      <c r="C621" s="132">
        <v>328500</v>
      </c>
    </row>
    <row r="622" spans="2:3">
      <c r="B622" s="146">
        <v>619</v>
      </c>
      <c r="C622" s="132">
        <v>329000</v>
      </c>
    </row>
    <row r="623" spans="2:3">
      <c r="B623" s="146">
        <v>620</v>
      </c>
      <c r="C623" s="132">
        <v>329500</v>
      </c>
    </row>
    <row r="624" spans="2:3">
      <c r="B624" s="146">
        <v>621</v>
      </c>
      <c r="C624" s="132">
        <v>330000</v>
      </c>
    </row>
    <row r="625" spans="2:3">
      <c r="B625" s="146">
        <v>622</v>
      </c>
      <c r="C625" s="132">
        <v>330500</v>
      </c>
    </row>
    <row r="626" spans="2:3">
      <c r="B626" s="146">
        <v>623</v>
      </c>
      <c r="C626" s="132">
        <v>331000</v>
      </c>
    </row>
    <row r="627" spans="2:3">
      <c r="B627" s="146">
        <v>624</v>
      </c>
      <c r="C627" s="132">
        <v>331500</v>
      </c>
    </row>
    <row r="628" spans="2:3">
      <c r="B628" s="146">
        <v>625</v>
      </c>
      <c r="C628" s="132">
        <v>332000</v>
      </c>
    </row>
    <row r="629" spans="2:3">
      <c r="B629" s="146">
        <v>626</v>
      </c>
      <c r="C629" s="132">
        <v>332500</v>
      </c>
    </row>
    <row r="630" spans="2:3">
      <c r="B630" s="146">
        <v>627</v>
      </c>
      <c r="C630" s="132">
        <v>333000</v>
      </c>
    </row>
    <row r="631" spans="2:3">
      <c r="B631" s="146">
        <v>628</v>
      </c>
      <c r="C631" s="132">
        <v>333500</v>
      </c>
    </row>
    <row r="632" spans="2:3">
      <c r="B632" s="146">
        <v>629</v>
      </c>
      <c r="C632" s="132">
        <v>334000</v>
      </c>
    </row>
    <row r="633" spans="2:3">
      <c r="B633" s="146">
        <v>630</v>
      </c>
      <c r="C633" s="132">
        <v>334500</v>
      </c>
    </row>
    <row r="634" spans="2:3">
      <c r="B634" s="146">
        <v>631</v>
      </c>
      <c r="C634" s="132">
        <v>335000</v>
      </c>
    </row>
    <row r="635" spans="2:3">
      <c r="B635" s="146">
        <v>632</v>
      </c>
      <c r="C635" s="132">
        <v>335500</v>
      </c>
    </row>
    <row r="636" spans="2:3">
      <c r="B636" s="146">
        <v>633</v>
      </c>
      <c r="C636" s="132">
        <v>336000</v>
      </c>
    </row>
    <row r="637" spans="2:3">
      <c r="B637" s="146">
        <v>634</v>
      </c>
      <c r="C637" s="132">
        <v>336500</v>
      </c>
    </row>
    <row r="638" spans="2:3">
      <c r="B638" s="146">
        <v>635</v>
      </c>
      <c r="C638" s="132">
        <v>337000</v>
      </c>
    </row>
    <row r="639" spans="2:3">
      <c r="B639" s="146">
        <v>636</v>
      </c>
      <c r="C639" s="132">
        <v>337500</v>
      </c>
    </row>
    <row r="640" spans="2:3">
      <c r="B640" s="146">
        <v>637</v>
      </c>
      <c r="C640" s="132">
        <v>338000</v>
      </c>
    </row>
    <row r="641" spans="2:3">
      <c r="B641" s="146">
        <v>638</v>
      </c>
      <c r="C641" s="132">
        <v>338500</v>
      </c>
    </row>
    <row r="642" spans="2:3">
      <c r="B642" s="146">
        <v>639</v>
      </c>
      <c r="C642" s="132">
        <v>339000</v>
      </c>
    </row>
    <row r="643" spans="2:3">
      <c r="B643" s="146">
        <v>640</v>
      </c>
      <c r="C643" s="132">
        <v>339500</v>
      </c>
    </row>
    <row r="644" spans="2:3">
      <c r="B644" s="146">
        <v>641</v>
      </c>
      <c r="C644" s="132">
        <v>340000</v>
      </c>
    </row>
    <row r="645" spans="2:3">
      <c r="B645" s="146">
        <v>642</v>
      </c>
      <c r="C645" s="132">
        <v>340500</v>
      </c>
    </row>
    <row r="646" spans="2:3">
      <c r="B646" s="146">
        <v>643</v>
      </c>
      <c r="C646" s="132">
        <v>341000</v>
      </c>
    </row>
    <row r="647" spans="2:3">
      <c r="B647" s="146">
        <v>644</v>
      </c>
      <c r="C647" s="132">
        <v>341500</v>
      </c>
    </row>
    <row r="648" spans="2:3">
      <c r="B648" s="146">
        <v>645</v>
      </c>
      <c r="C648" s="132">
        <v>342000</v>
      </c>
    </row>
    <row r="649" spans="2:3">
      <c r="B649" s="146">
        <v>646</v>
      </c>
      <c r="C649" s="132">
        <v>342500</v>
      </c>
    </row>
    <row r="650" spans="2:3">
      <c r="B650" s="146">
        <v>647</v>
      </c>
      <c r="C650" s="132">
        <v>343000</v>
      </c>
    </row>
    <row r="651" spans="2:3">
      <c r="B651" s="146">
        <v>648</v>
      </c>
      <c r="C651" s="132">
        <v>343500</v>
      </c>
    </row>
    <row r="652" spans="2:3">
      <c r="B652" s="146">
        <v>649</v>
      </c>
      <c r="C652" s="132">
        <v>344000</v>
      </c>
    </row>
    <row r="653" spans="2:3">
      <c r="B653" s="146">
        <v>650</v>
      </c>
      <c r="C653" s="132">
        <v>344500</v>
      </c>
    </row>
    <row r="654" spans="2:3">
      <c r="B654" s="146">
        <v>651</v>
      </c>
      <c r="C654" s="132">
        <v>345000</v>
      </c>
    </row>
    <row r="655" spans="2:3">
      <c r="B655" s="146">
        <v>652</v>
      </c>
      <c r="C655" s="132">
        <v>345500</v>
      </c>
    </row>
    <row r="656" spans="2:3">
      <c r="B656" s="146">
        <v>653</v>
      </c>
      <c r="C656" s="132">
        <v>346000</v>
      </c>
    </row>
    <row r="657" spans="2:3">
      <c r="B657" s="146">
        <v>654</v>
      </c>
      <c r="C657" s="132">
        <v>346500</v>
      </c>
    </row>
    <row r="658" spans="2:3">
      <c r="B658" s="146">
        <v>655</v>
      </c>
      <c r="C658" s="132">
        <v>347000</v>
      </c>
    </row>
    <row r="659" spans="2:3">
      <c r="B659" s="146">
        <v>656</v>
      </c>
      <c r="C659" s="132">
        <v>347500</v>
      </c>
    </row>
    <row r="660" spans="2:3">
      <c r="B660" s="146">
        <v>657</v>
      </c>
      <c r="C660" s="132">
        <v>348000</v>
      </c>
    </row>
    <row r="661" spans="2:3">
      <c r="B661" s="146">
        <v>658</v>
      </c>
      <c r="C661" s="132">
        <v>348500</v>
      </c>
    </row>
    <row r="662" spans="2:3">
      <c r="B662" s="146">
        <v>659</v>
      </c>
      <c r="C662" s="132">
        <v>349000</v>
      </c>
    </row>
    <row r="663" spans="2:3">
      <c r="B663" s="146">
        <v>660</v>
      </c>
      <c r="C663" s="132">
        <v>349500</v>
      </c>
    </row>
    <row r="664" spans="2:3">
      <c r="B664" s="146">
        <v>661</v>
      </c>
      <c r="C664" s="132">
        <v>350000</v>
      </c>
    </row>
    <row r="665" spans="2:3">
      <c r="B665" s="146">
        <v>662</v>
      </c>
      <c r="C665" s="132">
        <v>350500</v>
      </c>
    </row>
    <row r="666" spans="2:3">
      <c r="B666" s="146">
        <v>663</v>
      </c>
      <c r="C666" s="132">
        <v>351000</v>
      </c>
    </row>
    <row r="667" spans="2:3">
      <c r="B667" s="146">
        <v>664</v>
      </c>
      <c r="C667" s="132">
        <v>351500</v>
      </c>
    </row>
    <row r="668" spans="2:3">
      <c r="B668" s="146">
        <v>665</v>
      </c>
      <c r="C668" s="132">
        <v>352000</v>
      </c>
    </row>
    <row r="669" spans="2:3">
      <c r="B669" s="146">
        <v>666</v>
      </c>
      <c r="C669" s="132">
        <v>352500</v>
      </c>
    </row>
    <row r="670" spans="2:3">
      <c r="B670" s="146">
        <v>667</v>
      </c>
      <c r="C670" s="132">
        <v>353000</v>
      </c>
    </row>
    <row r="671" spans="2:3">
      <c r="B671" s="146">
        <v>668</v>
      </c>
      <c r="C671" s="132">
        <v>353500</v>
      </c>
    </row>
    <row r="672" spans="2:3">
      <c r="B672" s="146">
        <v>669</v>
      </c>
      <c r="C672" s="132">
        <v>354000</v>
      </c>
    </row>
    <row r="673" spans="2:3">
      <c r="B673" s="146">
        <v>670</v>
      </c>
      <c r="C673" s="132">
        <v>354500</v>
      </c>
    </row>
    <row r="674" spans="2:3">
      <c r="B674" s="146">
        <v>671</v>
      </c>
      <c r="C674" s="132">
        <v>355000</v>
      </c>
    </row>
    <row r="675" spans="2:3">
      <c r="B675" s="146">
        <v>672</v>
      </c>
      <c r="C675" s="132">
        <v>355500</v>
      </c>
    </row>
    <row r="676" spans="2:3">
      <c r="B676" s="146">
        <v>673</v>
      </c>
      <c r="C676" s="132">
        <v>356000</v>
      </c>
    </row>
    <row r="677" spans="2:3">
      <c r="B677" s="146">
        <v>674</v>
      </c>
      <c r="C677" s="132">
        <v>356500</v>
      </c>
    </row>
    <row r="678" spans="2:3">
      <c r="B678" s="146">
        <v>675</v>
      </c>
      <c r="C678" s="132">
        <v>357000</v>
      </c>
    </row>
    <row r="679" spans="2:3">
      <c r="B679" s="146">
        <v>676</v>
      </c>
      <c r="C679" s="132">
        <v>357500</v>
      </c>
    </row>
    <row r="680" spans="2:3">
      <c r="B680" s="146">
        <v>677</v>
      </c>
      <c r="C680" s="132">
        <v>358000</v>
      </c>
    </row>
    <row r="681" spans="2:3">
      <c r="B681" s="146">
        <v>678</v>
      </c>
      <c r="C681" s="132">
        <v>358500</v>
      </c>
    </row>
    <row r="682" spans="2:3">
      <c r="B682" s="146">
        <v>679</v>
      </c>
      <c r="C682" s="132">
        <v>359000</v>
      </c>
    </row>
    <row r="683" spans="2:3">
      <c r="B683" s="146">
        <v>680</v>
      </c>
      <c r="C683" s="132">
        <v>359500</v>
      </c>
    </row>
    <row r="684" spans="2:3">
      <c r="B684" s="146">
        <v>681</v>
      </c>
      <c r="C684" s="132">
        <v>360000</v>
      </c>
    </row>
    <row r="685" spans="2:3">
      <c r="B685" s="146">
        <v>682</v>
      </c>
      <c r="C685" s="132">
        <v>360500</v>
      </c>
    </row>
    <row r="686" spans="2:3">
      <c r="B686" s="146">
        <v>683</v>
      </c>
      <c r="C686" s="132">
        <v>361000</v>
      </c>
    </row>
    <row r="687" spans="2:3">
      <c r="B687" s="146">
        <v>684</v>
      </c>
      <c r="C687" s="132">
        <v>361500</v>
      </c>
    </row>
    <row r="688" spans="2:3">
      <c r="B688" s="146">
        <v>685</v>
      </c>
      <c r="C688" s="132">
        <v>362000</v>
      </c>
    </row>
    <row r="689" spans="2:3">
      <c r="B689" s="146">
        <v>686</v>
      </c>
      <c r="C689" s="132">
        <v>362500</v>
      </c>
    </row>
    <row r="690" spans="2:3">
      <c r="B690" s="146">
        <v>687</v>
      </c>
      <c r="C690" s="132">
        <v>363000</v>
      </c>
    </row>
    <row r="691" spans="2:3">
      <c r="B691" s="146">
        <v>688</v>
      </c>
      <c r="C691" s="132">
        <v>363500</v>
      </c>
    </row>
    <row r="692" spans="2:3">
      <c r="B692" s="146">
        <v>689</v>
      </c>
      <c r="C692" s="132">
        <v>364000</v>
      </c>
    </row>
    <row r="693" spans="2:3">
      <c r="B693" s="146">
        <v>690</v>
      </c>
      <c r="C693" s="132">
        <v>364500</v>
      </c>
    </row>
    <row r="694" spans="2:3">
      <c r="B694" s="146">
        <v>691</v>
      </c>
      <c r="C694" s="132">
        <v>365000</v>
      </c>
    </row>
    <row r="695" spans="2:3">
      <c r="B695" s="146">
        <v>692</v>
      </c>
      <c r="C695" s="132">
        <v>365500</v>
      </c>
    </row>
    <row r="696" spans="2:3">
      <c r="B696" s="146">
        <v>693</v>
      </c>
      <c r="C696" s="132">
        <v>366000</v>
      </c>
    </row>
    <row r="697" spans="2:3">
      <c r="B697" s="146">
        <v>694</v>
      </c>
      <c r="C697" s="132">
        <v>366500</v>
      </c>
    </row>
    <row r="698" spans="2:3">
      <c r="B698" s="146">
        <v>695</v>
      </c>
      <c r="C698" s="132">
        <v>367000</v>
      </c>
    </row>
    <row r="699" spans="2:3">
      <c r="B699" s="146">
        <v>696</v>
      </c>
      <c r="C699" s="132">
        <v>367500</v>
      </c>
    </row>
    <row r="700" spans="2:3">
      <c r="B700" s="146">
        <v>697</v>
      </c>
      <c r="C700" s="132">
        <v>368000</v>
      </c>
    </row>
    <row r="701" spans="2:3">
      <c r="B701" s="146">
        <v>698</v>
      </c>
      <c r="C701" s="132">
        <v>368500</v>
      </c>
    </row>
    <row r="702" spans="2:3">
      <c r="B702" s="146">
        <v>699</v>
      </c>
      <c r="C702" s="132">
        <v>369000</v>
      </c>
    </row>
    <row r="703" spans="2:3">
      <c r="B703" s="146">
        <v>700</v>
      </c>
      <c r="C703" s="132">
        <v>369500</v>
      </c>
    </row>
    <row r="704" spans="2:3">
      <c r="B704" s="146">
        <v>701</v>
      </c>
      <c r="C704" s="132">
        <v>370000</v>
      </c>
    </row>
    <row r="705" spans="2:3">
      <c r="B705" s="146">
        <v>702</v>
      </c>
      <c r="C705" s="132">
        <v>370500</v>
      </c>
    </row>
    <row r="706" spans="2:3">
      <c r="B706" s="146">
        <v>703</v>
      </c>
      <c r="C706" s="132">
        <v>371000</v>
      </c>
    </row>
    <row r="707" spans="2:3">
      <c r="B707" s="146">
        <v>704</v>
      </c>
      <c r="C707" s="132">
        <v>371500</v>
      </c>
    </row>
    <row r="708" spans="2:3">
      <c r="B708" s="146">
        <v>705</v>
      </c>
      <c r="C708" s="132">
        <v>372000</v>
      </c>
    </row>
    <row r="709" spans="2:3">
      <c r="B709" s="146">
        <v>706</v>
      </c>
      <c r="C709" s="132">
        <v>372500</v>
      </c>
    </row>
    <row r="710" spans="2:3">
      <c r="B710" s="146">
        <v>707</v>
      </c>
      <c r="C710" s="132">
        <v>373000</v>
      </c>
    </row>
    <row r="711" spans="2:3">
      <c r="B711" s="146">
        <v>708</v>
      </c>
      <c r="C711" s="132">
        <v>373500</v>
      </c>
    </row>
    <row r="712" spans="2:3">
      <c r="B712" s="146">
        <v>709</v>
      </c>
      <c r="C712" s="132">
        <v>374000</v>
      </c>
    </row>
    <row r="713" spans="2:3">
      <c r="B713" s="146">
        <v>710</v>
      </c>
      <c r="C713" s="132">
        <v>374500</v>
      </c>
    </row>
    <row r="714" spans="2:3">
      <c r="B714" s="146">
        <v>711</v>
      </c>
      <c r="C714" s="132">
        <v>375000</v>
      </c>
    </row>
    <row r="715" spans="2:3">
      <c r="B715" s="146">
        <v>712</v>
      </c>
      <c r="C715" s="132">
        <v>375500</v>
      </c>
    </row>
    <row r="716" spans="2:3">
      <c r="B716" s="146">
        <v>713</v>
      </c>
      <c r="C716" s="132">
        <v>376000</v>
      </c>
    </row>
    <row r="717" spans="2:3">
      <c r="B717" s="146">
        <v>714</v>
      </c>
      <c r="C717" s="132">
        <v>376500</v>
      </c>
    </row>
    <row r="718" spans="2:3">
      <c r="B718" s="146">
        <v>715</v>
      </c>
      <c r="C718" s="132">
        <v>377000</v>
      </c>
    </row>
    <row r="719" spans="2:3">
      <c r="B719" s="146">
        <v>716</v>
      </c>
      <c r="C719" s="132">
        <v>377500</v>
      </c>
    </row>
    <row r="720" spans="2:3">
      <c r="B720" s="146">
        <v>717</v>
      </c>
      <c r="C720" s="132">
        <v>378000</v>
      </c>
    </row>
    <row r="721" spans="2:3">
      <c r="B721" s="146">
        <v>718</v>
      </c>
      <c r="C721" s="132">
        <v>378500</v>
      </c>
    </row>
    <row r="722" spans="2:3">
      <c r="B722" s="146">
        <v>719</v>
      </c>
      <c r="C722" s="132">
        <v>379000</v>
      </c>
    </row>
    <row r="723" spans="2:3">
      <c r="B723" s="146">
        <v>720</v>
      </c>
      <c r="C723" s="132">
        <v>379500</v>
      </c>
    </row>
    <row r="724" spans="2:3">
      <c r="B724" s="146">
        <v>721</v>
      </c>
      <c r="C724" s="132">
        <v>380000</v>
      </c>
    </row>
    <row r="725" spans="2:3">
      <c r="B725" s="146">
        <v>722</v>
      </c>
      <c r="C725" s="132">
        <v>380500</v>
      </c>
    </row>
    <row r="726" spans="2:3">
      <c r="B726" s="146">
        <v>723</v>
      </c>
      <c r="C726" s="132">
        <v>381000</v>
      </c>
    </row>
    <row r="727" spans="2:3">
      <c r="B727" s="146">
        <v>724</v>
      </c>
      <c r="C727" s="132">
        <v>381500</v>
      </c>
    </row>
    <row r="728" spans="2:3">
      <c r="B728" s="146">
        <v>725</v>
      </c>
      <c r="C728" s="132">
        <v>382000</v>
      </c>
    </row>
    <row r="729" spans="2:3">
      <c r="B729" s="146">
        <v>726</v>
      </c>
      <c r="C729" s="132">
        <v>382500</v>
      </c>
    </row>
    <row r="730" spans="2:3">
      <c r="B730" s="146">
        <v>727</v>
      </c>
      <c r="C730" s="132">
        <v>383000</v>
      </c>
    </row>
    <row r="731" spans="2:3">
      <c r="B731" s="146">
        <v>728</v>
      </c>
      <c r="C731" s="132">
        <v>383500</v>
      </c>
    </row>
    <row r="732" spans="2:3">
      <c r="B732" s="146">
        <v>729</v>
      </c>
      <c r="C732" s="132">
        <v>384000</v>
      </c>
    </row>
    <row r="733" spans="2:3">
      <c r="B733" s="146">
        <v>730</v>
      </c>
      <c r="C733" s="132">
        <v>384500</v>
      </c>
    </row>
    <row r="734" spans="2:3">
      <c r="B734" s="146">
        <v>731</v>
      </c>
      <c r="C734" s="132">
        <v>385000</v>
      </c>
    </row>
    <row r="735" spans="2:3">
      <c r="B735" s="146">
        <v>732</v>
      </c>
      <c r="C735" s="132">
        <v>385500</v>
      </c>
    </row>
    <row r="736" spans="2:3">
      <c r="B736" s="146">
        <v>733</v>
      </c>
      <c r="C736" s="132">
        <v>386000</v>
      </c>
    </row>
    <row r="737" spans="2:3">
      <c r="B737" s="146">
        <v>734</v>
      </c>
      <c r="C737" s="132">
        <v>386500</v>
      </c>
    </row>
    <row r="738" spans="2:3">
      <c r="B738" s="146">
        <v>735</v>
      </c>
      <c r="C738" s="132">
        <v>387000</v>
      </c>
    </row>
    <row r="739" spans="2:3">
      <c r="B739" s="146">
        <v>736</v>
      </c>
      <c r="C739" s="132">
        <v>387500</v>
      </c>
    </row>
    <row r="740" spans="2:3">
      <c r="B740" s="146">
        <v>737</v>
      </c>
      <c r="C740" s="132">
        <v>388000</v>
      </c>
    </row>
    <row r="741" spans="2:3">
      <c r="B741" s="146">
        <v>738</v>
      </c>
      <c r="C741" s="132">
        <v>388500</v>
      </c>
    </row>
    <row r="742" spans="2:3">
      <c r="B742" s="146">
        <v>739</v>
      </c>
      <c r="C742" s="132">
        <v>389000</v>
      </c>
    </row>
    <row r="743" spans="2:3">
      <c r="B743" s="146">
        <v>740</v>
      </c>
      <c r="C743" s="132">
        <v>389500</v>
      </c>
    </row>
    <row r="744" spans="2:3">
      <c r="B744" s="146">
        <v>741</v>
      </c>
      <c r="C744" s="132">
        <v>390000</v>
      </c>
    </row>
    <row r="745" spans="2:3">
      <c r="B745" s="146">
        <v>742</v>
      </c>
      <c r="C745" s="132">
        <v>390500</v>
      </c>
    </row>
    <row r="746" spans="2:3">
      <c r="B746" s="146">
        <v>743</v>
      </c>
      <c r="C746" s="132">
        <v>391000</v>
      </c>
    </row>
    <row r="747" spans="2:3">
      <c r="B747" s="146">
        <v>744</v>
      </c>
      <c r="C747" s="132">
        <v>391500</v>
      </c>
    </row>
    <row r="748" spans="2:3">
      <c r="B748" s="146">
        <v>745</v>
      </c>
      <c r="C748" s="132">
        <v>392000</v>
      </c>
    </row>
    <row r="749" spans="2:3">
      <c r="B749" s="146">
        <v>746</v>
      </c>
      <c r="C749" s="132">
        <v>392500</v>
      </c>
    </row>
    <row r="750" spans="2:3">
      <c r="B750" s="146">
        <v>747</v>
      </c>
      <c r="C750" s="132">
        <v>393000</v>
      </c>
    </row>
    <row r="751" spans="2:3">
      <c r="B751" s="146">
        <v>748</v>
      </c>
      <c r="C751" s="132">
        <v>393500</v>
      </c>
    </row>
    <row r="752" spans="2:3">
      <c r="B752" s="146">
        <v>749</v>
      </c>
      <c r="C752" s="132">
        <v>394000</v>
      </c>
    </row>
    <row r="753" spans="2:3">
      <c r="B753" s="146">
        <v>750</v>
      </c>
      <c r="C753" s="132">
        <v>394500</v>
      </c>
    </row>
    <row r="754" spans="2:3">
      <c r="B754" s="146">
        <v>751</v>
      </c>
      <c r="C754" s="132">
        <v>395000</v>
      </c>
    </row>
    <row r="755" spans="2:3">
      <c r="B755" s="146">
        <v>752</v>
      </c>
      <c r="C755" s="132">
        <v>395500</v>
      </c>
    </row>
    <row r="756" spans="2:3">
      <c r="B756" s="146">
        <v>753</v>
      </c>
      <c r="C756" s="132">
        <v>396000</v>
      </c>
    </row>
    <row r="757" spans="2:3">
      <c r="B757" s="146">
        <v>754</v>
      </c>
      <c r="C757" s="132">
        <v>396500</v>
      </c>
    </row>
    <row r="758" spans="2:3">
      <c r="B758" s="146">
        <v>755</v>
      </c>
      <c r="C758" s="132">
        <v>397000</v>
      </c>
    </row>
    <row r="759" spans="2:3">
      <c r="B759" s="146">
        <v>756</v>
      </c>
      <c r="C759" s="132">
        <v>397500</v>
      </c>
    </row>
    <row r="760" spans="2:3">
      <c r="B760" s="146">
        <v>757</v>
      </c>
      <c r="C760" s="132">
        <v>398000</v>
      </c>
    </row>
    <row r="761" spans="2:3">
      <c r="B761" s="146">
        <v>758</v>
      </c>
      <c r="C761" s="132">
        <v>398500</v>
      </c>
    </row>
    <row r="762" spans="2:3">
      <c r="B762" s="146">
        <v>759</v>
      </c>
      <c r="C762" s="132">
        <v>399000</v>
      </c>
    </row>
    <row r="763" spans="2:3">
      <c r="B763" s="146">
        <v>760</v>
      </c>
      <c r="C763" s="132">
        <v>399500</v>
      </c>
    </row>
    <row r="764" spans="2:3">
      <c r="B764" s="146">
        <v>761</v>
      </c>
      <c r="C764" s="132">
        <v>400000</v>
      </c>
    </row>
    <row r="765" spans="2:3">
      <c r="B765" s="146">
        <v>762</v>
      </c>
      <c r="C765" s="132">
        <v>400500</v>
      </c>
    </row>
    <row r="766" spans="2:3">
      <c r="B766" s="146">
        <v>763</v>
      </c>
      <c r="C766" s="132">
        <v>401000</v>
      </c>
    </row>
    <row r="767" spans="2:3">
      <c r="B767" s="146">
        <v>764</v>
      </c>
      <c r="C767" s="132">
        <v>401500</v>
      </c>
    </row>
    <row r="768" spans="2:3">
      <c r="B768" s="146">
        <v>765</v>
      </c>
      <c r="C768" s="132">
        <v>402000</v>
      </c>
    </row>
    <row r="769" spans="2:3">
      <c r="B769" s="146">
        <v>766</v>
      </c>
      <c r="C769" s="132">
        <v>402500</v>
      </c>
    </row>
    <row r="770" spans="2:3">
      <c r="B770" s="146">
        <v>767</v>
      </c>
      <c r="C770" s="132">
        <v>403000</v>
      </c>
    </row>
    <row r="771" spans="2:3">
      <c r="B771" s="146">
        <v>768</v>
      </c>
      <c r="C771" s="132">
        <v>403500</v>
      </c>
    </row>
    <row r="772" spans="2:3">
      <c r="B772" s="146">
        <v>769</v>
      </c>
      <c r="C772" s="132">
        <v>404000</v>
      </c>
    </row>
    <row r="773" spans="2:3">
      <c r="B773" s="146">
        <v>770</v>
      </c>
      <c r="C773" s="132">
        <v>404500</v>
      </c>
    </row>
    <row r="774" spans="2:3">
      <c r="B774" s="146">
        <v>771</v>
      </c>
      <c r="C774" s="132">
        <v>405000</v>
      </c>
    </row>
    <row r="775" spans="2:3">
      <c r="B775" s="146">
        <v>772</v>
      </c>
      <c r="C775" s="132">
        <v>405500</v>
      </c>
    </row>
    <row r="776" spans="2:3">
      <c r="B776" s="146">
        <v>773</v>
      </c>
      <c r="C776" s="132">
        <v>406000</v>
      </c>
    </row>
    <row r="777" spans="2:3">
      <c r="B777" s="146">
        <v>774</v>
      </c>
      <c r="C777" s="132">
        <v>406500</v>
      </c>
    </row>
    <row r="778" spans="2:3">
      <c r="B778" s="146">
        <v>775</v>
      </c>
      <c r="C778" s="132">
        <v>407000</v>
      </c>
    </row>
    <row r="779" spans="2:3">
      <c r="B779" s="146">
        <v>776</v>
      </c>
      <c r="C779" s="132">
        <v>407500</v>
      </c>
    </row>
    <row r="780" spans="2:3">
      <c r="B780" s="146">
        <v>777</v>
      </c>
      <c r="C780" s="132">
        <v>408000</v>
      </c>
    </row>
    <row r="781" spans="2:3">
      <c r="B781" s="146">
        <v>778</v>
      </c>
      <c r="C781" s="132">
        <v>408500</v>
      </c>
    </row>
    <row r="782" spans="2:3">
      <c r="B782" s="146">
        <v>779</v>
      </c>
      <c r="C782" s="132">
        <v>409000</v>
      </c>
    </row>
    <row r="783" spans="2:3">
      <c r="B783" s="146">
        <v>780</v>
      </c>
      <c r="C783" s="132">
        <v>409500</v>
      </c>
    </row>
    <row r="784" spans="2:3">
      <c r="B784" s="146">
        <v>781</v>
      </c>
      <c r="C784" s="132">
        <v>410000</v>
      </c>
    </row>
    <row r="785" spans="2:3">
      <c r="B785" s="146">
        <v>782</v>
      </c>
      <c r="C785" s="132">
        <v>410500</v>
      </c>
    </row>
    <row r="786" spans="2:3">
      <c r="B786" s="146">
        <v>783</v>
      </c>
      <c r="C786" s="132">
        <v>411000</v>
      </c>
    </row>
    <row r="787" spans="2:3">
      <c r="B787" s="146">
        <v>784</v>
      </c>
      <c r="C787" s="132">
        <v>411500</v>
      </c>
    </row>
    <row r="788" spans="2:3">
      <c r="B788" s="146">
        <v>785</v>
      </c>
      <c r="C788" s="132">
        <v>412000</v>
      </c>
    </row>
    <row r="789" spans="2:3">
      <c r="B789" s="146">
        <v>786</v>
      </c>
      <c r="C789" s="132">
        <v>412500</v>
      </c>
    </row>
    <row r="790" spans="2:3">
      <c r="B790" s="146">
        <v>787</v>
      </c>
      <c r="C790" s="132">
        <v>413000</v>
      </c>
    </row>
    <row r="791" spans="2:3">
      <c r="B791" s="146">
        <v>788</v>
      </c>
      <c r="C791" s="132">
        <v>413500</v>
      </c>
    </row>
    <row r="792" spans="2:3">
      <c r="B792" s="146">
        <v>789</v>
      </c>
      <c r="C792" s="132">
        <v>414000</v>
      </c>
    </row>
    <row r="793" spans="2:3">
      <c r="B793" s="146">
        <v>790</v>
      </c>
      <c r="C793" s="132">
        <v>414500</v>
      </c>
    </row>
    <row r="794" spans="2:3">
      <c r="B794" s="146">
        <v>791</v>
      </c>
      <c r="C794" s="132">
        <v>415000</v>
      </c>
    </row>
    <row r="795" spans="2:3">
      <c r="B795" s="146">
        <v>792</v>
      </c>
      <c r="C795" s="132">
        <v>415500</v>
      </c>
    </row>
    <row r="796" spans="2:3">
      <c r="B796" s="146">
        <v>793</v>
      </c>
      <c r="C796" s="132">
        <v>416000</v>
      </c>
    </row>
    <row r="797" spans="2:3">
      <c r="B797" s="146">
        <v>794</v>
      </c>
      <c r="C797" s="132">
        <v>416500</v>
      </c>
    </row>
    <row r="798" spans="2:3">
      <c r="B798" s="146">
        <v>795</v>
      </c>
      <c r="C798" s="132">
        <v>417000</v>
      </c>
    </row>
    <row r="799" spans="2:3">
      <c r="B799" s="146">
        <v>796</v>
      </c>
      <c r="C799" s="132">
        <v>417500</v>
      </c>
    </row>
    <row r="800" spans="2:3">
      <c r="B800" s="146">
        <v>797</v>
      </c>
      <c r="C800" s="132">
        <v>418000</v>
      </c>
    </row>
    <row r="801" spans="2:3">
      <c r="B801" s="146">
        <v>798</v>
      </c>
      <c r="C801" s="132">
        <v>418500</v>
      </c>
    </row>
    <row r="802" spans="2:3">
      <c r="B802" s="146">
        <v>799</v>
      </c>
      <c r="C802" s="132">
        <v>419000</v>
      </c>
    </row>
    <row r="803" spans="2:3">
      <c r="B803" s="146">
        <v>800</v>
      </c>
      <c r="C803" s="132">
        <v>419500</v>
      </c>
    </row>
    <row r="804" spans="2:3">
      <c r="B804" s="146">
        <v>801</v>
      </c>
      <c r="C804" s="132">
        <v>420000</v>
      </c>
    </row>
    <row r="805" spans="2:3">
      <c r="B805" s="146">
        <v>802</v>
      </c>
      <c r="C805" s="132">
        <v>420500</v>
      </c>
    </row>
    <row r="806" spans="2:3">
      <c r="B806" s="146">
        <v>803</v>
      </c>
      <c r="C806" s="132">
        <v>421000</v>
      </c>
    </row>
    <row r="807" spans="2:3">
      <c r="B807" s="146">
        <v>804</v>
      </c>
      <c r="C807" s="132">
        <v>421500</v>
      </c>
    </row>
    <row r="808" spans="2:3">
      <c r="B808" s="146">
        <v>805</v>
      </c>
      <c r="C808" s="132">
        <v>422000</v>
      </c>
    </row>
    <row r="809" spans="2:3">
      <c r="B809" s="146">
        <v>806</v>
      </c>
      <c r="C809" s="132">
        <v>422500</v>
      </c>
    </row>
    <row r="810" spans="2:3">
      <c r="B810" s="146">
        <v>807</v>
      </c>
      <c r="C810" s="132">
        <v>423000</v>
      </c>
    </row>
    <row r="811" spans="2:3">
      <c r="B811" s="146">
        <v>808</v>
      </c>
      <c r="C811" s="132">
        <v>423500</v>
      </c>
    </row>
    <row r="812" spans="2:3">
      <c r="B812" s="146">
        <v>809</v>
      </c>
      <c r="C812" s="132">
        <v>424000</v>
      </c>
    </row>
    <row r="813" spans="2:3">
      <c r="B813" s="146">
        <v>810</v>
      </c>
      <c r="C813" s="132">
        <v>424500</v>
      </c>
    </row>
    <row r="814" spans="2:3">
      <c r="B814" s="146">
        <v>811</v>
      </c>
      <c r="C814" s="132">
        <v>425000</v>
      </c>
    </row>
    <row r="815" spans="2:3">
      <c r="B815" s="146">
        <v>812</v>
      </c>
      <c r="C815" s="132">
        <v>425500</v>
      </c>
    </row>
    <row r="816" spans="2:3">
      <c r="B816" s="146">
        <v>813</v>
      </c>
      <c r="C816" s="132">
        <v>426000</v>
      </c>
    </row>
    <row r="817" spans="2:3">
      <c r="B817" s="146">
        <v>814</v>
      </c>
      <c r="C817" s="132">
        <v>426500</v>
      </c>
    </row>
    <row r="818" spans="2:3">
      <c r="B818" s="146">
        <v>815</v>
      </c>
      <c r="C818" s="132">
        <v>427000</v>
      </c>
    </row>
    <row r="819" spans="2:3">
      <c r="B819" s="146">
        <v>816</v>
      </c>
      <c r="C819" s="132">
        <v>427500</v>
      </c>
    </row>
    <row r="820" spans="2:3">
      <c r="B820" s="146">
        <v>817</v>
      </c>
      <c r="C820" s="132">
        <v>428000</v>
      </c>
    </row>
    <row r="821" spans="2:3">
      <c r="B821" s="146">
        <v>818</v>
      </c>
      <c r="C821" s="132">
        <v>428500</v>
      </c>
    </row>
    <row r="822" spans="2:3">
      <c r="B822" s="146">
        <v>819</v>
      </c>
      <c r="C822" s="132">
        <v>429000</v>
      </c>
    </row>
    <row r="823" spans="2:3">
      <c r="B823" s="146">
        <v>820</v>
      </c>
      <c r="C823" s="132">
        <v>429500</v>
      </c>
    </row>
    <row r="824" spans="2:3">
      <c r="B824" s="146">
        <v>821</v>
      </c>
      <c r="C824" s="132">
        <v>430000</v>
      </c>
    </row>
    <row r="825" spans="2:3">
      <c r="B825" s="146">
        <v>822</v>
      </c>
      <c r="C825" s="132">
        <v>430500</v>
      </c>
    </row>
    <row r="826" spans="2:3">
      <c r="B826" s="146">
        <v>823</v>
      </c>
      <c r="C826" s="132">
        <v>431000</v>
      </c>
    </row>
    <row r="827" spans="2:3">
      <c r="B827" s="146">
        <v>824</v>
      </c>
      <c r="C827" s="132">
        <v>431500</v>
      </c>
    </row>
    <row r="828" spans="2:3">
      <c r="B828" s="146">
        <v>825</v>
      </c>
      <c r="C828" s="132">
        <v>432000</v>
      </c>
    </row>
    <row r="829" spans="2:3">
      <c r="B829" s="146">
        <v>826</v>
      </c>
      <c r="C829" s="132">
        <v>432500</v>
      </c>
    </row>
    <row r="830" spans="2:3">
      <c r="B830" s="146">
        <v>827</v>
      </c>
      <c r="C830" s="132">
        <v>433000</v>
      </c>
    </row>
    <row r="831" spans="2:3">
      <c r="B831" s="146">
        <v>828</v>
      </c>
      <c r="C831" s="132">
        <v>433500</v>
      </c>
    </row>
    <row r="832" spans="2:3">
      <c r="B832" s="146">
        <v>829</v>
      </c>
      <c r="C832" s="132">
        <v>434000</v>
      </c>
    </row>
    <row r="833" spans="2:3">
      <c r="B833" s="146">
        <v>830</v>
      </c>
      <c r="C833" s="132">
        <v>434500</v>
      </c>
    </row>
    <row r="834" spans="2:3">
      <c r="B834" s="146">
        <v>831</v>
      </c>
      <c r="C834" s="132">
        <v>435000</v>
      </c>
    </row>
    <row r="835" spans="2:3">
      <c r="B835" s="146">
        <v>832</v>
      </c>
      <c r="C835" s="132">
        <v>435500</v>
      </c>
    </row>
    <row r="836" spans="2:3">
      <c r="B836" s="146">
        <v>833</v>
      </c>
      <c r="C836" s="132">
        <v>436000</v>
      </c>
    </row>
    <row r="837" spans="2:3">
      <c r="B837" s="146">
        <v>834</v>
      </c>
      <c r="C837" s="132">
        <v>436500</v>
      </c>
    </row>
    <row r="838" spans="2:3">
      <c r="B838" s="146">
        <v>835</v>
      </c>
      <c r="C838" s="132">
        <v>437000</v>
      </c>
    </row>
    <row r="839" spans="2:3">
      <c r="B839" s="146">
        <v>836</v>
      </c>
      <c r="C839" s="132">
        <v>437500</v>
      </c>
    </row>
    <row r="840" spans="2:3">
      <c r="B840" s="146">
        <v>837</v>
      </c>
      <c r="C840" s="132">
        <v>438000</v>
      </c>
    </row>
    <row r="841" spans="2:3">
      <c r="B841" s="146">
        <v>838</v>
      </c>
      <c r="C841" s="132">
        <v>438500</v>
      </c>
    </row>
    <row r="842" spans="2:3">
      <c r="B842" s="146">
        <v>839</v>
      </c>
      <c r="C842" s="132">
        <v>439000</v>
      </c>
    </row>
    <row r="843" spans="2:3">
      <c r="B843" s="146">
        <v>840</v>
      </c>
      <c r="C843" s="132">
        <v>439500</v>
      </c>
    </row>
    <row r="844" spans="2:3">
      <c r="B844" s="146">
        <v>841</v>
      </c>
      <c r="C844" s="132">
        <v>440000</v>
      </c>
    </row>
    <row r="845" spans="2:3">
      <c r="B845" s="146">
        <v>842</v>
      </c>
      <c r="C845" s="132">
        <v>440500</v>
      </c>
    </row>
    <row r="846" spans="2:3">
      <c r="B846" s="146">
        <v>843</v>
      </c>
      <c r="C846" s="132">
        <v>441000</v>
      </c>
    </row>
    <row r="847" spans="2:3">
      <c r="B847" s="146">
        <v>844</v>
      </c>
      <c r="C847" s="132">
        <v>441500</v>
      </c>
    </row>
    <row r="848" spans="2:3">
      <c r="B848" s="146">
        <v>845</v>
      </c>
      <c r="C848" s="132">
        <v>442000</v>
      </c>
    </row>
    <row r="849" spans="2:3">
      <c r="B849" s="146">
        <v>846</v>
      </c>
      <c r="C849" s="132">
        <v>442500</v>
      </c>
    </row>
    <row r="850" spans="2:3">
      <c r="B850" s="146">
        <v>847</v>
      </c>
      <c r="C850" s="132">
        <v>443000</v>
      </c>
    </row>
    <row r="851" spans="2:3">
      <c r="B851" s="146">
        <v>848</v>
      </c>
      <c r="C851" s="132">
        <v>443500</v>
      </c>
    </row>
    <row r="852" spans="2:3">
      <c r="B852" s="146">
        <v>849</v>
      </c>
      <c r="C852" s="132">
        <v>444000</v>
      </c>
    </row>
    <row r="853" spans="2:3">
      <c r="B853" s="146">
        <v>850</v>
      </c>
      <c r="C853" s="132">
        <v>444500</v>
      </c>
    </row>
    <row r="854" spans="2:3">
      <c r="B854" s="146">
        <v>851</v>
      </c>
      <c r="C854" s="132">
        <v>445000</v>
      </c>
    </row>
    <row r="855" spans="2:3">
      <c r="B855" s="146">
        <v>852</v>
      </c>
      <c r="C855" s="132">
        <v>445500</v>
      </c>
    </row>
    <row r="856" spans="2:3">
      <c r="B856" s="146">
        <v>853</v>
      </c>
      <c r="C856" s="132">
        <v>446000</v>
      </c>
    </row>
    <row r="857" spans="2:3">
      <c r="B857" s="146">
        <v>854</v>
      </c>
      <c r="C857" s="132">
        <v>446500</v>
      </c>
    </row>
    <row r="858" spans="2:3">
      <c r="B858" s="146">
        <v>855</v>
      </c>
      <c r="C858" s="132">
        <v>447000</v>
      </c>
    </row>
    <row r="859" spans="2:3">
      <c r="B859" s="146">
        <v>856</v>
      </c>
      <c r="C859" s="132">
        <v>447500</v>
      </c>
    </row>
    <row r="860" spans="2:3">
      <c r="B860" s="146">
        <v>857</v>
      </c>
      <c r="C860" s="132">
        <v>448000</v>
      </c>
    </row>
    <row r="861" spans="2:3">
      <c r="B861" s="146">
        <v>858</v>
      </c>
      <c r="C861" s="132">
        <v>448500</v>
      </c>
    </row>
    <row r="862" spans="2:3">
      <c r="B862" s="146">
        <v>859</v>
      </c>
      <c r="C862" s="132">
        <v>449000</v>
      </c>
    </row>
    <row r="863" spans="2:3">
      <c r="B863" s="146">
        <v>860</v>
      </c>
      <c r="C863" s="132">
        <v>449500</v>
      </c>
    </row>
    <row r="864" spans="2:3">
      <c r="B864" s="146">
        <v>861</v>
      </c>
      <c r="C864" s="132">
        <v>450000</v>
      </c>
    </row>
    <row r="865" spans="2:3">
      <c r="B865" s="146">
        <v>862</v>
      </c>
      <c r="C865" s="132">
        <v>450500</v>
      </c>
    </row>
    <row r="866" spans="2:3">
      <c r="B866" s="146">
        <v>863</v>
      </c>
      <c r="C866" s="132">
        <v>451000</v>
      </c>
    </row>
    <row r="867" spans="2:3">
      <c r="B867" s="146">
        <v>864</v>
      </c>
      <c r="C867" s="132">
        <v>451500</v>
      </c>
    </row>
    <row r="868" spans="2:3">
      <c r="B868" s="146">
        <v>865</v>
      </c>
      <c r="C868" s="132">
        <v>452000</v>
      </c>
    </row>
    <row r="869" spans="2:3">
      <c r="B869" s="146">
        <v>866</v>
      </c>
      <c r="C869" s="132">
        <v>452500</v>
      </c>
    </row>
    <row r="870" spans="2:3">
      <c r="B870" s="146">
        <v>867</v>
      </c>
      <c r="C870" s="132">
        <v>453000</v>
      </c>
    </row>
    <row r="871" spans="2:3">
      <c r="B871" s="146">
        <v>868</v>
      </c>
      <c r="C871" s="132">
        <v>453500</v>
      </c>
    </row>
    <row r="872" spans="2:3">
      <c r="B872" s="146">
        <v>869</v>
      </c>
      <c r="C872" s="132">
        <v>454000</v>
      </c>
    </row>
    <row r="873" spans="2:3">
      <c r="B873" s="146">
        <v>870</v>
      </c>
      <c r="C873" s="132">
        <v>454500</v>
      </c>
    </row>
    <row r="874" spans="2:3">
      <c r="B874" s="146">
        <v>871</v>
      </c>
      <c r="C874" s="132">
        <v>455000</v>
      </c>
    </row>
    <row r="875" spans="2:3">
      <c r="B875" s="146">
        <v>872</v>
      </c>
      <c r="C875" s="132">
        <v>455500</v>
      </c>
    </row>
    <row r="876" spans="2:3">
      <c r="B876" s="146">
        <v>873</v>
      </c>
      <c r="C876" s="132">
        <v>456000</v>
      </c>
    </row>
    <row r="877" spans="2:3">
      <c r="B877" s="146">
        <v>874</v>
      </c>
      <c r="C877" s="132">
        <v>456500</v>
      </c>
    </row>
    <row r="878" spans="2:3">
      <c r="B878" s="146">
        <v>875</v>
      </c>
      <c r="C878" s="132">
        <v>457000</v>
      </c>
    </row>
    <row r="879" spans="2:3">
      <c r="B879" s="146">
        <v>876</v>
      </c>
      <c r="C879" s="132">
        <v>457500</v>
      </c>
    </row>
    <row r="880" spans="2:3">
      <c r="B880" s="146">
        <v>877</v>
      </c>
      <c r="C880" s="132">
        <v>458000</v>
      </c>
    </row>
    <row r="881" spans="2:3">
      <c r="B881" s="146">
        <v>878</v>
      </c>
      <c r="C881" s="132">
        <v>458500</v>
      </c>
    </row>
    <row r="882" spans="2:3">
      <c r="B882" s="146">
        <v>879</v>
      </c>
      <c r="C882" s="132">
        <v>459000</v>
      </c>
    </row>
    <row r="883" spans="2:3">
      <c r="B883" s="146">
        <v>880</v>
      </c>
      <c r="C883" s="132">
        <v>459500</v>
      </c>
    </row>
    <row r="884" spans="2:3">
      <c r="B884" s="146">
        <v>881</v>
      </c>
      <c r="C884" s="132">
        <v>460000</v>
      </c>
    </row>
    <row r="885" spans="2:3">
      <c r="B885" s="146">
        <v>882</v>
      </c>
      <c r="C885" s="132">
        <v>460500</v>
      </c>
    </row>
    <row r="886" spans="2:3">
      <c r="B886" s="146">
        <v>883</v>
      </c>
      <c r="C886" s="132">
        <v>461000</v>
      </c>
    </row>
    <row r="887" spans="2:3">
      <c r="B887" s="146">
        <v>884</v>
      </c>
      <c r="C887" s="132">
        <v>461500</v>
      </c>
    </row>
    <row r="888" spans="2:3">
      <c r="B888" s="146">
        <v>885</v>
      </c>
      <c r="C888" s="132">
        <v>462000</v>
      </c>
    </row>
    <row r="889" spans="2:3">
      <c r="B889" s="146">
        <v>886</v>
      </c>
      <c r="C889" s="132">
        <v>462500</v>
      </c>
    </row>
    <row r="890" spans="2:3">
      <c r="B890" s="146">
        <v>887</v>
      </c>
      <c r="C890" s="132">
        <v>463000</v>
      </c>
    </row>
    <row r="891" spans="2:3">
      <c r="B891" s="146">
        <v>888</v>
      </c>
      <c r="C891" s="132">
        <v>463500</v>
      </c>
    </row>
    <row r="892" spans="2:3">
      <c r="B892" s="146">
        <v>889</v>
      </c>
      <c r="C892" s="132">
        <v>464000</v>
      </c>
    </row>
    <row r="893" spans="2:3">
      <c r="B893" s="146">
        <v>890</v>
      </c>
      <c r="C893" s="132">
        <v>464500</v>
      </c>
    </row>
    <row r="894" spans="2:3">
      <c r="B894" s="146">
        <v>891</v>
      </c>
      <c r="C894" s="132">
        <v>465000</v>
      </c>
    </row>
    <row r="895" spans="2:3">
      <c r="B895" s="146">
        <v>892</v>
      </c>
      <c r="C895" s="132">
        <v>465500</v>
      </c>
    </row>
    <row r="896" spans="2:3">
      <c r="B896" s="146">
        <v>893</v>
      </c>
      <c r="C896" s="132">
        <v>466000</v>
      </c>
    </row>
    <row r="897" spans="2:3">
      <c r="B897" s="146">
        <v>894</v>
      </c>
      <c r="C897" s="132">
        <v>466500</v>
      </c>
    </row>
    <row r="898" spans="2:3">
      <c r="B898" s="146">
        <v>895</v>
      </c>
      <c r="C898" s="132">
        <v>467000</v>
      </c>
    </row>
    <row r="899" spans="2:3">
      <c r="B899" s="146">
        <v>896</v>
      </c>
      <c r="C899" s="132">
        <v>467500</v>
      </c>
    </row>
    <row r="900" spans="2:3">
      <c r="B900" s="146">
        <v>897</v>
      </c>
      <c r="C900" s="132">
        <v>468000</v>
      </c>
    </row>
    <row r="901" spans="2:3">
      <c r="B901" s="146">
        <v>898</v>
      </c>
      <c r="C901" s="132">
        <v>468500</v>
      </c>
    </row>
    <row r="902" spans="2:3">
      <c r="B902" s="146">
        <v>899</v>
      </c>
      <c r="C902" s="132">
        <v>469000</v>
      </c>
    </row>
    <row r="903" spans="2:3">
      <c r="B903" s="146">
        <v>900</v>
      </c>
      <c r="C903" s="132">
        <v>469500</v>
      </c>
    </row>
  </sheetData>
  <mergeCells count="2">
    <mergeCell ref="C2:G2"/>
    <mergeCell ref="B2:B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41"/>
  <sheetViews>
    <sheetView showGridLines="0" workbookViewId="0">
      <selection activeCell="G21" sqref="G21"/>
    </sheetView>
  </sheetViews>
  <sheetFormatPr defaultColWidth="9" defaultRowHeight="12.75"/>
  <cols>
    <col min="1" max="2" width="9" style="132"/>
    <col min="3" max="3" width="9" style="133"/>
    <col min="4" max="4" width="9.25" style="133"/>
    <col min="5" max="5" width="9" style="134"/>
    <col min="6" max="7" width="9" style="132"/>
    <col min="8" max="8" width="9" style="133"/>
    <col min="9" max="9" width="9" style="135"/>
    <col min="10" max="10" width="9" style="133"/>
    <col min="11" max="11" width="9" style="132"/>
    <col min="12" max="12" width="10.125" style="132" customWidth="1"/>
    <col min="13" max="13" width="9" style="132"/>
    <col min="14" max="14" width="9" style="134"/>
    <col min="15" max="17" width="9" style="132"/>
    <col min="18" max="18" width="9" style="134"/>
    <col min="19" max="19" width="9" style="132"/>
    <col min="20" max="16384" width="9" style="133"/>
  </cols>
  <sheetData>
    <row r="1" s="131" customFormat="1" ht="15.75" spans="1:19">
      <c r="A1" s="136" t="s">
        <v>785</v>
      </c>
      <c r="B1" s="137"/>
      <c r="C1" s="138"/>
      <c r="D1" s="138"/>
      <c r="E1" s="139" t="s">
        <v>786</v>
      </c>
      <c r="F1" s="140"/>
      <c r="G1" s="138"/>
      <c r="I1" s="143" t="s">
        <v>787</v>
      </c>
      <c r="K1" s="138"/>
      <c r="L1" s="138"/>
      <c r="M1" s="138"/>
      <c r="N1" s="139" t="s">
        <v>788</v>
      </c>
      <c r="O1" s="138"/>
      <c r="P1" s="138"/>
      <c r="Q1" s="138"/>
      <c r="R1" s="139" t="s">
        <v>789</v>
      </c>
      <c r="S1" s="138"/>
    </row>
    <row r="2" spans="1:19">
      <c r="A2" s="141" t="s">
        <v>434</v>
      </c>
      <c r="B2" s="141" t="s">
        <v>790</v>
      </c>
      <c r="D2" s="141" t="s">
        <v>257</v>
      </c>
      <c r="E2" s="142" t="s">
        <v>225</v>
      </c>
      <c r="F2" s="141" t="s">
        <v>791</v>
      </c>
      <c r="G2" s="141" t="s">
        <v>792</v>
      </c>
      <c r="I2" s="142" t="s">
        <v>793</v>
      </c>
      <c r="J2" s="141" t="s">
        <v>794</v>
      </c>
      <c r="K2" s="141" t="s">
        <v>795</v>
      </c>
      <c r="L2" s="141" t="s">
        <v>796</v>
      </c>
      <c r="M2" s="141" t="s">
        <v>797</v>
      </c>
      <c r="N2" s="141" t="s">
        <v>798</v>
      </c>
      <c r="O2" s="141">
        <v>5</v>
      </c>
      <c r="P2" s="141" t="s">
        <v>799</v>
      </c>
      <c r="Q2" s="141" t="s">
        <v>800</v>
      </c>
      <c r="R2" s="142" t="s">
        <v>801</v>
      </c>
      <c r="S2" s="141" t="s">
        <v>800</v>
      </c>
    </row>
    <row r="3" spans="1:19">
      <c r="A3" s="132">
        <v>1</v>
      </c>
      <c r="B3" s="132">
        <v>53</v>
      </c>
      <c r="D3" s="133">
        <v>261331359</v>
      </c>
      <c r="E3" s="134" t="s">
        <v>802</v>
      </c>
      <c r="F3" s="132">
        <v>3</v>
      </c>
      <c r="G3" s="132">
        <v>1056</v>
      </c>
      <c r="I3" s="142" t="s">
        <v>803</v>
      </c>
      <c r="J3" s="141" t="s">
        <v>804</v>
      </c>
      <c r="K3" s="132">
        <v>2</v>
      </c>
      <c r="L3" s="132">
        <v>0.2</v>
      </c>
      <c r="M3" s="132">
        <v>20000</v>
      </c>
      <c r="P3" s="144" t="s">
        <v>805</v>
      </c>
      <c r="Q3" s="132">
        <v>50000</v>
      </c>
      <c r="R3" s="145" t="s">
        <v>805</v>
      </c>
      <c r="S3" s="132">
        <v>200000</v>
      </c>
    </row>
    <row r="4" spans="1:19">
      <c r="A4" s="132">
        <v>2</v>
      </c>
      <c r="B4" s="132">
        <v>60</v>
      </c>
      <c r="E4" s="134" t="s">
        <v>227</v>
      </c>
      <c r="F4" s="132">
        <v>3</v>
      </c>
      <c r="G4" s="132">
        <v>2323</v>
      </c>
      <c r="I4" s="142" t="s">
        <v>803</v>
      </c>
      <c r="J4" s="141" t="s">
        <v>804</v>
      </c>
      <c r="K4" s="132">
        <v>3</v>
      </c>
      <c r="L4" s="132">
        <v>0.4</v>
      </c>
      <c r="M4" s="132">
        <v>40000</v>
      </c>
      <c r="P4" s="144" t="s">
        <v>806</v>
      </c>
      <c r="Q4" s="132">
        <v>80000</v>
      </c>
      <c r="R4" s="145" t="s">
        <v>806</v>
      </c>
      <c r="S4" s="132">
        <v>400000</v>
      </c>
    </row>
    <row r="5" spans="1:19">
      <c r="A5" s="132">
        <v>3</v>
      </c>
      <c r="B5" s="132">
        <v>74</v>
      </c>
      <c r="E5" s="134" t="s">
        <v>228</v>
      </c>
      <c r="F5" s="132">
        <v>3</v>
      </c>
      <c r="G5" s="132">
        <v>4994</v>
      </c>
      <c r="I5" s="142" t="s">
        <v>803</v>
      </c>
      <c r="J5" s="141" t="s">
        <v>804</v>
      </c>
      <c r="K5" s="132">
        <v>4</v>
      </c>
      <c r="L5" s="132">
        <v>0.7</v>
      </c>
      <c r="M5" s="132">
        <v>60000</v>
      </c>
      <c r="P5" s="144" t="s">
        <v>807</v>
      </c>
      <c r="Q5" s="132">
        <v>110000</v>
      </c>
      <c r="R5" s="145" t="s">
        <v>807</v>
      </c>
      <c r="S5" s="132">
        <v>700000</v>
      </c>
    </row>
    <row r="6" spans="1:19">
      <c r="A6" s="132">
        <v>4</v>
      </c>
      <c r="B6" s="132">
        <v>96</v>
      </c>
      <c r="E6" s="134" t="s">
        <v>229</v>
      </c>
      <c r="F6" s="132">
        <v>3</v>
      </c>
      <c r="G6" s="132">
        <v>10487</v>
      </c>
      <c r="I6" s="142" t="s">
        <v>803</v>
      </c>
      <c r="J6" s="141" t="s">
        <v>804</v>
      </c>
      <c r="K6" s="132">
        <v>5</v>
      </c>
      <c r="L6" s="132">
        <v>1</v>
      </c>
      <c r="M6" s="132">
        <v>80000</v>
      </c>
      <c r="P6" s="144" t="s">
        <v>808</v>
      </c>
      <c r="Q6" s="132">
        <v>140000</v>
      </c>
      <c r="R6" s="145" t="s">
        <v>808</v>
      </c>
      <c r="S6" s="132">
        <v>1100000</v>
      </c>
    </row>
    <row r="7" spans="1:19">
      <c r="A7" s="132">
        <v>5</v>
      </c>
      <c r="B7" s="132">
        <v>127</v>
      </c>
      <c r="E7" s="134" t="s">
        <v>230</v>
      </c>
      <c r="F7" s="132">
        <v>3</v>
      </c>
      <c r="G7" s="132">
        <v>21498</v>
      </c>
      <c r="I7" s="142"/>
      <c r="J7" s="141"/>
      <c r="P7" s="144" t="s">
        <v>809</v>
      </c>
      <c r="Q7" s="132">
        <v>170000</v>
      </c>
      <c r="R7" s="145" t="s">
        <v>809</v>
      </c>
      <c r="S7" s="132">
        <v>1600000</v>
      </c>
    </row>
    <row r="8" spans="1:19">
      <c r="A8" s="132">
        <v>6</v>
      </c>
      <c r="B8" s="132">
        <v>167</v>
      </c>
      <c r="E8" s="134" t="s">
        <v>231</v>
      </c>
      <c r="F8" s="132">
        <v>3</v>
      </c>
      <c r="G8" s="132">
        <v>42996</v>
      </c>
      <c r="I8" s="142" t="s">
        <v>810</v>
      </c>
      <c r="J8" s="141" t="s">
        <v>803</v>
      </c>
      <c r="K8" s="132">
        <v>2</v>
      </c>
      <c r="L8" s="132">
        <v>0.2</v>
      </c>
      <c r="M8" s="132">
        <v>100000</v>
      </c>
      <c r="P8" s="144" t="s">
        <v>811</v>
      </c>
      <c r="Q8" s="132">
        <v>200000</v>
      </c>
      <c r="R8" s="145" t="s">
        <v>811</v>
      </c>
      <c r="S8" s="132">
        <v>2200000</v>
      </c>
    </row>
    <row r="9" spans="1:19">
      <c r="A9" s="132">
        <v>7</v>
      </c>
      <c r="B9" s="132">
        <v>219</v>
      </c>
      <c r="E9" s="134" t="s">
        <v>232</v>
      </c>
      <c r="F9" s="132">
        <v>3</v>
      </c>
      <c r="G9" s="132">
        <v>83842</v>
      </c>
      <c r="I9" s="142" t="s">
        <v>810</v>
      </c>
      <c r="J9" s="141" t="s">
        <v>803</v>
      </c>
      <c r="K9" s="132">
        <v>3</v>
      </c>
      <c r="L9" s="132">
        <v>0.4</v>
      </c>
      <c r="M9" s="132">
        <v>200000</v>
      </c>
      <c r="P9" s="144" t="s">
        <v>812</v>
      </c>
      <c r="Q9" s="132">
        <v>230000</v>
      </c>
      <c r="R9" s="145" t="s">
        <v>812</v>
      </c>
      <c r="S9" s="132">
        <v>2900000</v>
      </c>
    </row>
    <row r="10" spans="1:19">
      <c r="A10" s="132">
        <v>8</v>
      </c>
      <c r="B10" s="132">
        <v>283</v>
      </c>
      <c r="E10" s="134" t="s">
        <v>233</v>
      </c>
      <c r="F10" s="132">
        <v>3</v>
      </c>
      <c r="G10" s="132">
        <v>159299</v>
      </c>
      <c r="I10" s="142" t="s">
        <v>810</v>
      </c>
      <c r="J10" s="141" t="s">
        <v>803</v>
      </c>
      <c r="K10" s="132">
        <v>4</v>
      </c>
      <c r="L10" s="132">
        <v>0.7</v>
      </c>
      <c r="M10" s="132">
        <v>300000</v>
      </c>
      <c r="P10" s="144" t="s">
        <v>813</v>
      </c>
      <c r="Q10" s="132">
        <v>260000</v>
      </c>
      <c r="R10" s="145" t="s">
        <v>813</v>
      </c>
      <c r="S10" s="132">
        <v>3700000</v>
      </c>
    </row>
    <row r="11" spans="1:19">
      <c r="A11" s="132">
        <v>9</v>
      </c>
      <c r="B11" s="132">
        <v>359</v>
      </c>
      <c r="E11" s="134" t="s">
        <v>234</v>
      </c>
      <c r="F11" s="132">
        <v>3</v>
      </c>
      <c r="G11" s="132">
        <v>286738</v>
      </c>
      <c r="I11" s="142" t="s">
        <v>810</v>
      </c>
      <c r="J11" s="141" t="s">
        <v>803</v>
      </c>
      <c r="K11" s="132">
        <v>5</v>
      </c>
      <c r="L11" s="132">
        <v>1</v>
      </c>
      <c r="M11" s="132">
        <v>400000</v>
      </c>
      <c r="P11" s="144" t="s">
        <v>814</v>
      </c>
      <c r="Q11" s="132">
        <v>290000</v>
      </c>
      <c r="R11" s="145" t="s">
        <v>814</v>
      </c>
      <c r="S11" s="132">
        <v>4600000</v>
      </c>
    </row>
    <row r="12" spans="1:19">
      <c r="A12" s="132">
        <v>10</v>
      </c>
      <c r="B12" s="132">
        <v>449</v>
      </c>
      <c r="E12" s="134" t="s">
        <v>235</v>
      </c>
      <c r="F12" s="132">
        <v>3</v>
      </c>
      <c r="G12" s="132">
        <v>487454</v>
      </c>
      <c r="I12" s="142"/>
      <c r="J12" s="141"/>
      <c r="P12" s="144" t="s">
        <v>815</v>
      </c>
      <c r="Q12" s="132">
        <v>320000</v>
      </c>
      <c r="R12" s="145" t="s">
        <v>815</v>
      </c>
      <c r="S12" s="132">
        <v>5600000</v>
      </c>
    </row>
    <row r="13" spans="1:19">
      <c r="A13" s="132">
        <v>11</v>
      </c>
      <c r="B13" s="132">
        <v>553</v>
      </c>
      <c r="E13" s="134" t="s">
        <v>236</v>
      </c>
      <c r="F13" s="132">
        <v>3</v>
      </c>
      <c r="G13" s="132">
        <v>779926</v>
      </c>
      <c r="I13" s="142" t="s">
        <v>816</v>
      </c>
      <c r="J13" s="141" t="s">
        <v>810</v>
      </c>
      <c r="K13" s="132">
        <v>2</v>
      </c>
      <c r="L13" s="132">
        <v>0.2</v>
      </c>
      <c r="M13" s="132">
        <v>300000</v>
      </c>
      <c r="P13" s="144" t="s">
        <v>817</v>
      </c>
      <c r="Q13" s="132">
        <v>350000</v>
      </c>
      <c r="R13" s="145" t="s">
        <v>817</v>
      </c>
      <c r="S13" s="132">
        <v>6700000</v>
      </c>
    </row>
    <row r="14" spans="1:18">
      <c r="A14" s="132">
        <v>12</v>
      </c>
      <c r="B14" s="132">
        <v>672</v>
      </c>
      <c r="E14" s="134" t="s">
        <v>237</v>
      </c>
      <c r="F14" s="132">
        <v>3</v>
      </c>
      <c r="G14" s="132">
        <v>1169889</v>
      </c>
      <c r="I14" s="142" t="s">
        <v>816</v>
      </c>
      <c r="J14" s="141" t="s">
        <v>810</v>
      </c>
      <c r="K14" s="132">
        <v>3</v>
      </c>
      <c r="L14" s="132">
        <v>0.4</v>
      </c>
      <c r="M14" s="132">
        <v>600000</v>
      </c>
      <c r="P14" s="144" t="s">
        <v>818</v>
      </c>
      <c r="Q14" s="132">
        <v>380000</v>
      </c>
      <c r="R14" s="145" t="s">
        <v>818</v>
      </c>
    </row>
    <row r="15" spans="1:17">
      <c r="A15" s="132">
        <v>13</v>
      </c>
      <c r="B15" s="132">
        <v>807</v>
      </c>
      <c r="E15" s="134" t="s">
        <v>238</v>
      </c>
      <c r="F15" s="132">
        <v>3</v>
      </c>
      <c r="G15" s="132">
        <v>1637844</v>
      </c>
      <c r="I15" s="142" t="s">
        <v>816</v>
      </c>
      <c r="J15" s="141" t="s">
        <v>810</v>
      </c>
      <c r="K15" s="132">
        <v>4</v>
      </c>
      <c r="L15" s="132">
        <v>0.7</v>
      </c>
      <c r="M15" s="132">
        <v>900000</v>
      </c>
      <c r="P15" s="144" t="s">
        <v>819</v>
      </c>
      <c r="Q15" s="132">
        <v>410000</v>
      </c>
    </row>
    <row r="16" spans="1:17">
      <c r="A16" s="132">
        <v>14</v>
      </c>
      <c r="B16" s="132">
        <v>958</v>
      </c>
      <c r="E16" s="134" t="s">
        <v>239</v>
      </c>
      <c r="F16" s="132">
        <v>3</v>
      </c>
      <c r="G16" s="132">
        <v>2292981</v>
      </c>
      <c r="I16" s="142" t="s">
        <v>816</v>
      </c>
      <c r="J16" s="141" t="s">
        <v>810</v>
      </c>
      <c r="K16" s="132">
        <v>5</v>
      </c>
      <c r="L16" s="132">
        <v>1</v>
      </c>
      <c r="M16" s="132">
        <v>1200000</v>
      </c>
      <c r="P16" s="144" t="s">
        <v>820</v>
      </c>
      <c r="Q16" s="132">
        <v>440000</v>
      </c>
    </row>
    <row r="17" ht="15.75" spans="1:21">
      <c r="A17" s="132">
        <v>15</v>
      </c>
      <c r="B17" s="132">
        <v>1125</v>
      </c>
      <c r="E17" s="134" t="s">
        <v>240</v>
      </c>
      <c r="F17" s="132">
        <v>3</v>
      </c>
      <c r="G17" s="132">
        <v>3210173</v>
      </c>
      <c r="I17" s="142"/>
      <c r="J17" s="141"/>
      <c r="P17" s="144" t="s">
        <v>821</v>
      </c>
      <c r="Q17" s="132">
        <v>470000</v>
      </c>
      <c r="R17" s="139" t="s">
        <v>23</v>
      </c>
      <c r="S17" s="138"/>
      <c r="T17" s="138"/>
      <c r="U17" s="138"/>
    </row>
    <row r="18" spans="1:19">
      <c r="A18" s="132">
        <v>16</v>
      </c>
      <c r="B18" s="132">
        <v>1310</v>
      </c>
      <c r="E18" s="134" t="s">
        <v>241</v>
      </c>
      <c r="F18" s="132">
        <v>3</v>
      </c>
      <c r="G18" s="132">
        <v>4494242</v>
      </c>
      <c r="I18" s="142" t="s">
        <v>822</v>
      </c>
      <c r="J18" s="141" t="s">
        <v>816</v>
      </c>
      <c r="K18" s="132">
        <v>2</v>
      </c>
      <c r="L18" s="132">
        <v>0.2</v>
      </c>
      <c r="M18" s="132">
        <v>500000</v>
      </c>
      <c r="P18" s="144" t="s">
        <v>823</v>
      </c>
      <c r="Q18" s="132">
        <v>500000</v>
      </c>
      <c r="R18" s="142" t="s">
        <v>824</v>
      </c>
      <c r="S18" s="141" t="s">
        <v>800</v>
      </c>
    </row>
    <row r="19" spans="1:19">
      <c r="A19" s="132">
        <v>17</v>
      </c>
      <c r="B19" s="132">
        <v>1513</v>
      </c>
      <c r="I19" s="142" t="s">
        <v>822</v>
      </c>
      <c r="J19" s="141" t="s">
        <v>816</v>
      </c>
      <c r="K19" s="132">
        <v>3</v>
      </c>
      <c r="L19" s="132">
        <v>0.4</v>
      </c>
      <c r="M19" s="132">
        <v>1000000</v>
      </c>
      <c r="P19" s="144" t="s">
        <v>825</v>
      </c>
      <c r="Q19" s="132">
        <v>530000</v>
      </c>
      <c r="R19" s="134">
        <v>1</v>
      </c>
      <c r="S19" s="132">
        <v>5000</v>
      </c>
    </row>
    <row r="20" spans="1:20">
      <c r="A20" s="132">
        <v>18</v>
      </c>
      <c r="B20" s="132">
        <v>1735</v>
      </c>
      <c r="I20" s="142" t="s">
        <v>822</v>
      </c>
      <c r="J20" s="141" t="s">
        <v>816</v>
      </c>
      <c r="K20" s="132">
        <v>4</v>
      </c>
      <c r="L20" s="132">
        <v>0.7</v>
      </c>
      <c r="M20" s="132">
        <v>1500000</v>
      </c>
      <c r="P20" s="144" t="s">
        <v>826</v>
      </c>
      <c r="Q20" s="132">
        <v>560000</v>
      </c>
      <c r="R20" s="134">
        <v>2</v>
      </c>
      <c r="S20" s="132">
        <v>10000</v>
      </c>
      <c r="T20" s="132"/>
    </row>
    <row r="21" spans="1:20">
      <c r="A21" s="132">
        <v>19</v>
      </c>
      <c r="B21" s="132">
        <v>1976</v>
      </c>
      <c r="I21" s="142" t="s">
        <v>822</v>
      </c>
      <c r="J21" s="141" t="s">
        <v>816</v>
      </c>
      <c r="K21" s="132">
        <v>5</v>
      </c>
      <c r="L21" s="132">
        <v>1</v>
      </c>
      <c r="M21" s="132">
        <v>2000000</v>
      </c>
      <c r="P21" s="144" t="s">
        <v>827</v>
      </c>
      <c r="Q21" s="132">
        <v>590000</v>
      </c>
      <c r="R21" s="134">
        <v>3</v>
      </c>
      <c r="S21" s="132">
        <v>18000</v>
      </c>
      <c r="T21" s="132"/>
    </row>
    <row r="22" spans="1:20">
      <c r="A22" s="132">
        <v>20</v>
      </c>
      <c r="B22" s="132">
        <v>2236</v>
      </c>
      <c r="P22" s="144" t="s">
        <v>828</v>
      </c>
      <c r="Q22" s="132">
        <v>620000</v>
      </c>
      <c r="R22" s="134">
        <v>4</v>
      </c>
      <c r="S22" s="132">
        <v>28000</v>
      </c>
      <c r="T22" s="132"/>
    </row>
    <row r="23" spans="1:20">
      <c r="A23" s="132">
        <v>21</v>
      </c>
      <c r="B23" s="132">
        <v>2517</v>
      </c>
      <c r="P23" s="144" t="s">
        <v>829</v>
      </c>
      <c r="Q23" s="132">
        <v>650000</v>
      </c>
      <c r="R23" s="134">
        <v>5</v>
      </c>
      <c r="S23" s="132">
        <v>40000</v>
      </c>
      <c r="T23" s="132"/>
    </row>
    <row r="24" spans="1:20">
      <c r="A24" s="132">
        <v>22</v>
      </c>
      <c r="B24" s="132">
        <v>2818</v>
      </c>
      <c r="P24" s="144" t="s">
        <v>830</v>
      </c>
      <c r="Q24" s="132">
        <v>680000</v>
      </c>
      <c r="R24" s="134">
        <v>6</v>
      </c>
      <c r="S24" s="132">
        <v>54000</v>
      </c>
      <c r="T24" s="132"/>
    </row>
    <row r="25" ht="15.75" spans="1:20">
      <c r="A25" s="132">
        <v>23</v>
      </c>
      <c r="B25" s="132">
        <v>3140</v>
      </c>
      <c r="I25" s="143" t="s">
        <v>831</v>
      </c>
      <c r="J25" s="131"/>
      <c r="K25" s="138"/>
      <c r="L25" s="138"/>
      <c r="M25" s="138"/>
      <c r="P25" s="144" t="s">
        <v>832</v>
      </c>
      <c r="Q25" s="132">
        <v>710000</v>
      </c>
      <c r="R25" s="134">
        <v>7</v>
      </c>
      <c r="S25" s="132">
        <v>70000</v>
      </c>
      <c r="T25" s="132"/>
    </row>
    <row r="26" spans="1:20">
      <c r="A26" s="132">
        <v>24</v>
      </c>
      <c r="B26" s="132">
        <v>3484</v>
      </c>
      <c r="I26" s="142" t="s">
        <v>804</v>
      </c>
      <c r="J26" s="133" t="s">
        <v>833</v>
      </c>
      <c r="K26" s="132">
        <v>20000</v>
      </c>
      <c r="P26" s="144" t="s">
        <v>834</v>
      </c>
      <c r="Q26" s="132">
        <v>740000</v>
      </c>
      <c r="R26" s="134">
        <v>8</v>
      </c>
      <c r="S26" s="132">
        <v>88000</v>
      </c>
      <c r="T26" s="132"/>
    </row>
    <row r="27" spans="1:20">
      <c r="A27" s="132">
        <v>25</v>
      </c>
      <c r="B27" s="132">
        <v>3850</v>
      </c>
      <c r="I27" s="142" t="s">
        <v>803</v>
      </c>
      <c r="J27" s="133" t="s">
        <v>833</v>
      </c>
      <c r="K27" s="132">
        <v>100000</v>
      </c>
      <c r="P27" s="144" t="s">
        <v>835</v>
      </c>
      <c r="Q27" s="132">
        <v>770000</v>
      </c>
      <c r="R27" s="134">
        <v>9</v>
      </c>
      <c r="S27" s="132">
        <v>108000</v>
      </c>
      <c r="T27" s="132"/>
    </row>
    <row r="28" spans="1:20">
      <c r="A28" s="132">
        <v>26</v>
      </c>
      <c r="B28" s="132">
        <v>4238</v>
      </c>
      <c r="I28" s="142" t="s">
        <v>810</v>
      </c>
      <c r="J28" s="133" t="s">
        <v>833</v>
      </c>
      <c r="K28" s="132">
        <v>250000</v>
      </c>
      <c r="P28" s="144" t="s">
        <v>836</v>
      </c>
      <c r="Q28" s="132">
        <v>800000</v>
      </c>
      <c r="R28" s="134">
        <v>10</v>
      </c>
      <c r="S28" s="132">
        <v>130000</v>
      </c>
      <c r="T28" s="132"/>
    </row>
    <row r="29" spans="1:20">
      <c r="A29" s="132">
        <v>27</v>
      </c>
      <c r="B29" s="132">
        <v>4649</v>
      </c>
      <c r="I29" s="142" t="s">
        <v>816</v>
      </c>
      <c r="J29" s="133" t="s">
        <v>833</v>
      </c>
      <c r="K29" s="132">
        <v>750000</v>
      </c>
      <c r="P29" s="144" t="s">
        <v>837</v>
      </c>
      <c r="Q29" s="132">
        <v>830000</v>
      </c>
      <c r="R29" s="134">
        <v>11</v>
      </c>
      <c r="S29" s="132">
        <v>154000</v>
      </c>
      <c r="T29" s="132"/>
    </row>
    <row r="30" spans="1:20">
      <c r="A30" s="132">
        <v>28</v>
      </c>
      <c r="B30" s="132">
        <v>5084</v>
      </c>
      <c r="I30" s="142" t="s">
        <v>822</v>
      </c>
      <c r="J30" s="133" t="s">
        <v>833</v>
      </c>
      <c r="K30" s="132">
        <v>1500000</v>
      </c>
      <c r="P30" s="144" t="s">
        <v>838</v>
      </c>
      <c r="Q30" s="132">
        <v>860000</v>
      </c>
      <c r="R30" s="134">
        <v>12</v>
      </c>
      <c r="S30" s="132">
        <v>180000</v>
      </c>
      <c r="T30" s="132"/>
    </row>
    <row r="31" spans="1:20">
      <c r="A31" s="132">
        <v>29</v>
      </c>
      <c r="B31" s="132">
        <v>5542</v>
      </c>
      <c r="P31" s="144" t="s">
        <v>839</v>
      </c>
      <c r="Q31" s="132">
        <v>890000</v>
      </c>
      <c r="R31" s="134">
        <v>13</v>
      </c>
      <c r="S31" s="132">
        <v>208000</v>
      </c>
      <c r="T31" s="132"/>
    </row>
    <row r="32" spans="1:20">
      <c r="A32" s="132">
        <v>30</v>
      </c>
      <c r="B32" s="132">
        <v>6025</v>
      </c>
      <c r="P32" s="144" t="s">
        <v>840</v>
      </c>
      <c r="Q32" s="132">
        <v>920000</v>
      </c>
      <c r="R32" s="134">
        <v>14</v>
      </c>
      <c r="S32" s="132">
        <v>238000</v>
      </c>
      <c r="T32" s="132"/>
    </row>
    <row r="33" spans="1:20">
      <c r="A33" s="132">
        <v>31</v>
      </c>
      <c r="B33" s="132">
        <v>6532</v>
      </c>
      <c r="P33" s="144" t="s">
        <v>841</v>
      </c>
      <c r="Q33" s="132">
        <v>950000</v>
      </c>
      <c r="R33" s="134">
        <v>15</v>
      </c>
      <c r="S33" s="132">
        <v>270000</v>
      </c>
      <c r="T33" s="132"/>
    </row>
    <row r="34" spans="1:20">
      <c r="A34" s="132">
        <v>32</v>
      </c>
      <c r="B34" s="132">
        <v>7065</v>
      </c>
      <c r="P34" s="144" t="s">
        <v>842</v>
      </c>
      <c r="Q34" s="132">
        <v>980000</v>
      </c>
      <c r="R34" s="134">
        <v>16</v>
      </c>
      <c r="S34" s="132">
        <v>304000</v>
      </c>
      <c r="T34" s="132"/>
    </row>
    <row r="35" spans="1:20">
      <c r="A35" s="132">
        <v>33</v>
      </c>
      <c r="B35" s="132">
        <v>7622</v>
      </c>
      <c r="P35" s="144" t="s">
        <v>843</v>
      </c>
      <c r="Q35" s="132">
        <v>1010000</v>
      </c>
      <c r="R35" s="134">
        <v>17</v>
      </c>
      <c r="S35" s="132">
        <v>340000</v>
      </c>
      <c r="T35" s="132"/>
    </row>
    <row r="36" spans="1:20">
      <c r="A36" s="132">
        <v>34</v>
      </c>
      <c r="B36" s="132">
        <v>8206</v>
      </c>
      <c r="P36" s="144" t="s">
        <v>844</v>
      </c>
      <c r="Q36" s="132">
        <v>1040000</v>
      </c>
      <c r="R36" s="134">
        <v>18</v>
      </c>
      <c r="S36" s="132">
        <v>378000</v>
      </c>
      <c r="T36" s="132"/>
    </row>
    <row r="37" spans="1:20">
      <c r="A37" s="132">
        <v>35</v>
      </c>
      <c r="B37" s="132">
        <v>8816</v>
      </c>
      <c r="P37" s="144" t="s">
        <v>845</v>
      </c>
      <c r="Q37" s="132">
        <v>1070000</v>
      </c>
      <c r="R37" s="134">
        <v>19</v>
      </c>
      <c r="S37" s="132">
        <v>418000</v>
      </c>
      <c r="T37" s="132"/>
    </row>
    <row r="38" spans="1:20">
      <c r="A38" s="132">
        <v>36</v>
      </c>
      <c r="B38" s="132">
        <v>9453</v>
      </c>
      <c r="P38" s="144" t="s">
        <v>846</v>
      </c>
      <c r="Q38" s="132">
        <v>1100000</v>
      </c>
      <c r="R38" s="134">
        <v>20</v>
      </c>
      <c r="S38" s="132">
        <v>460000</v>
      </c>
      <c r="T38" s="132"/>
    </row>
    <row r="39" spans="1:20">
      <c r="A39" s="132">
        <v>37</v>
      </c>
      <c r="B39" s="132">
        <v>10116</v>
      </c>
      <c r="P39" s="144" t="s">
        <v>847</v>
      </c>
      <c r="Q39" s="132">
        <v>1130000</v>
      </c>
      <c r="R39" s="134">
        <v>21</v>
      </c>
      <c r="S39" s="132">
        <v>504000</v>
      </c>
      <c r="T39" s="132"/>
    </row>
    <row r="40" spans="1:20">
      <c r="A40" s="132">
        <v>38</v>
      </c>
      <c r="B40" s="132">
        <v>10807</v>
      </c>
      <c r="P40" s="144" t="s">
        <v>848</v>
      </c>
      <c r="Q40" s="132">
        <v>1160000</v>
      </c>
      <c r="R40" s="134">
        <v>22</v>
      </c>
      <c r="S40" s="132">
        <v>550000</v>
      </c>
      <c r="T40" s="132"/>
    </row>
    <row r="41" spans="1:20">
      <c r="A41" s="132">
        <v>39</v>
      </c>
      <c r="B41" s="132">
        <v>11526</v>
      </c>
      <c r="P41" s="144" t="s">
        <v>849</v>
      </c>
      <c r="Q41" s="132">
        <v>1190000</v>
      </c>
      <c r="R41" s="134">
        <v>23</v>
      </c>
      <c r="S41" s="132">
        <v>598000</v>
      </c>
      <c r="T41" s="132"/>
    </row>
    <row r="42" spans="1:18">
      <c r="A42" s="132">
        <v>40</v>
      </c>
      <c r="B42" s="132">
        <v>12273</v>
      </c>
      <c r="P42" s="144" t="s">
        <v>850</v>
      </c>
      <c r="Q42" s="132">
        <v>1220000</v>
      </c>
      <c r="R42" s="134">
        <v>24</v>
      </c>
    </row>
    <row r="43" spans="1:17">
      <c r="A43" s="132">
        <v>41</v>
      </c>
      <c r="B43" s="132">
        <v>13048</v>
      </c>
      <c r="P43" s="144" t="s">
        <v>851</v>
      </c>
      <c r="Q43" s="132">
        <v>1250000</v>
      </c>
    </row>
    <row r="44" ht="15.75" spans="1:21">
      <c r="A44" s="132">
        <v>42</v>
      </c>
      <c r="B44" s="132">
        <v>13852</v>
      </c>
      <c r="P44" s="144" t="s">
        <v>852</v>
      </c>
      <c r="Q44" s="132">
        <v>1280000</v>
      </c>
      <c r="R44" s="139" t="s">
        <v>853</v>
      </c>
      <c r="S44" s="138"/>
      <c r="T44" s="138"/>
      <c r="U44" s="138"/>
    </row>
    <row r="45" spans="1:19">
      <c r="A45" s="132">
        <v>43</v>
      </c>
      <c r="B45" s="132">
        <v>14685</v>
      </c>
      <c r="P45" s="144" t="s">
        <v>854</v>
      </c>
      <c r="Q45" s="132">
        <v>1310000</v>
      </c>
      <c r="R45" s="142" t="s">
        <v>855</v>
      </c>
      <c r="S45" s="141" t="s">
        <v>800</v>
      </c>
    </row>
    <row r="46" spans="1:19">
      <c r="A46" s="132">
        <v>44</v>
      </c>
      <c r="B46" s="132">
        <v>15548</v>
      </c>
      <c r="P46" s="144" t="s">
        <v>856</v>
      </c>
      <c r="Q46" s="132">
        <v>1340000</v>
      </c>
      <c r="R46" s="134">
        <v>1</v>
      </c>
      <c r="S46" s="132">
        <v>50000</v>
      </c>
    </row>
    <row r="47" spans="1:19">
      <c r="A47" s="132">
        <v>45</v>
      </c>
      <c r="B47" s="132">
        <v>16440</v>
      </c>
      <c r="P47" s="144" t="s">
        <v>857</v>
      </c>
      <c r="Q47" s="132">
        <v>1370000</v>
      </c>
      <c r="R47" s="134">
        <v>2</v>
      </c>
      <c r="S47" s="132">
        <v>60000</v>
      </c>
    </row>
    <row r="48" spans="1:19">
      <c r="A48" s="132">
        <v>46</v>
      </c>
      <c r="B48" s="132">
        <v>17363</v>
      </c>
      <c r="P48" s="144" t="s">
        <v>858</v>
      </c>
      <c r="Q48" s="132">
        <v>1400000</v>
      </c>
      <c r="R48" s="134">
        <v>3</v>
      </c>
      <c r="S48" s="132">
        <v>70000</v>
      </c>
    </row>
    <row r="49" spans="1:19">
      <c r="A49" s="132">
        <v>47</v>
      </c>
      <c r="B49" s="132">
        <v>18316</v>
      </c>
      <c r="P49" s="144" t="s">
        <v>859</v>
      </c>
      <c r="Q49" s="132">
        <v>1430000</v>
      </c>
      <c r="R49" s="134">
        <v>4</v>
      </c>
      <c r="S49" s="132">
        <v>80000</v>
      </c>
    </row>
    <row r="50" spans="1:19">
      <c r="A50" s="132">
        <v>48</v>
      </c>
      <c r="B50" s="132">
        <v>19301</v>
      </c>
      <c r="P50" s="144" t="s">
        <v>860</v>
      </c>
      <c r="Q50" s="132">
        <v>1460000</v>
      </c>
      <c r="R50" s="134">
        <v>5</v>
      </c>
      <c r="S50" s="132">
        <v>90000</v>
      </c>
    </row>
    <row r="51" spans="1:19">
      <c r="A51" s="132">
        <v>49</v>
      </c>
      <c r="B51" s="132">
        <v>20316</v>
      </c>
      <c r="P51" s="144" t="s">
        <v>861</v>
      </c>
      <c r="Q51" s="132">
        <v>1490000</v>
      </c>
      <c r="R51" s="134">
        <v>6</v>
      </c>
      <c r="S51" s="132">
        <v>100000</v>
      </c>
    </row>
    <row r="52" spans="1:19">
      <c r="A52" s="132">
        <v>50</v>
      </c>
      <c r="B52" s="132">
        <v>21363</v>
      </c>
      <c r="P52" s="144" t="s">
        <v>862</v>
      </c>
      <c r="Q52" s="132">
        <v>1520000</v>
      </c>
      <c r="R52" s="134">
        <v>7</v>
      </c>
      <c r="S52" s="132">
        <v>120000</v>
      </c>
    </row>
    <row r="53" spans="1:19">
      <c r="A53" s="132">
        <v>51</v>
      </c>
      <c r="B53" s="132">
        <v>22441</v>
      </c>
      <c r="P53" s="144" t="s">
        <v>863</v>
      </c>
      <c r="Q53" s="132">
        <v>1550000</v>
      </c>
      <c r="R53" s="134">
        <v>8</v>
      </c>
      <c r="S53" s="132">
        <v>140000</v>
      </c>
    </row>
    <row r="54" spans="1:19">
      <c r="A54" s="132">
        <v>52</v>
      </c>
      <c r="B54" s="132">
        <v>23552</v>
      </c>
      <c r="P54" s="144" t="s">
        <v>864</v>
      </c>
      <c r="Q54" s="132">
        <v>1580000</v>
      </c>
      <c r="R54" s="134">
        <v>9</v>
      </c>
      <c r="S54" s="132">
        <v>156000</v>
      </c>
    </row>
    <row r="55" spans="1:19">
      <c r="A55" s="132">
        <v>53</v>
      </c>
      <c r="B55" s="132">
        <v>24695</v>
      </c>
      <c r="P55" s="144" t="s">
        <v>865</v>
      </c>
      <c r="Q55" s="132">
        <v>1610000</v>
      </c>
      <c r="R55" s="134">
        <v>10</v>
      </c>
      <c r="S55" s="132">
        <v>168000</v>
      </c>
    </row>
    <row r="56" spans="1:19">
      <c r="A56" s="132">
        <v>54</v>
      </c>
      <c r="B56" s="132">
        <v>25871</v>
      </c>
      <c r="P56" s="144" t="s">
        <v>866</v>
      </c>
      <c r="Q56" s="132">
        <v>1640000</v>
      </c>
      <c r="R56" s="134">
        <v>11</v>
      </c>
      <c r="S56" s="132">
        <v>180000</v>
      </c>
    </row>
    <row r="57" spans="1:19">
      <c r="A57" s="132">
        <v>55</v>
      </c>
      <c r="B57" s="132">
        <v>27080</v>
      </c>
      <c r="P57" s="144" t="s">
        <v>867</v>
      </c>
      <c r="Q57" s="132">
        <v>1670000</v>
      </c>
      <c r="R57" s="134">
        <v>12</v>
      </c>
      <c r="S57" s="132">
        <v>192000</v>
      </c>
    </row>
    <row r="58" spans="1:19">
      <c r="A58" s="132">
        <v>56</v>
      </c>
      <c r="B58" s="132">
        <v>28323</v>
      </c>
      <c r="P58" s="144" t="s">
        <v>868</v>
      </c>
      <c r="Q58" s="132">
        <v>1700000</v>
      </c>
      <c r="R58" s="134">
        <v>13</v>
      </c>
      <c r="S58" s="132">
        <v>272000</v>
      </c>
    </row>
    <row r="59" spans="1:19">
      <c r="A59" s="132">
        <v>57</v>
      </c>
      <c r="B59" s="132">
        <v>29599</v>
      </c>
      <c r="P59" s="144" t="s">
        <v>869</v>
      </c>
      <c r="Q59" s="132">
        <v>1730000</v>
      </c>
      <c r="R59" s="134">
        <v>14</v>
      </c>
      <c r="S59" s="132">
        <v>288000</v>
      </c>
    </row>
    <row r="60" spans="1:19">
      <c r="A60" s="132">
        <v>58</v>
      </c>
      <c r="B60" s="132">
        <v>30909</v>
      </c>
      <c r="P60" s="144" t="s">
        <v>870</v>
      </c>
      <c r="Q60" s="132">
        <v>1760000</v>
      </c>
      <c r="R60" s="134">
        <v>15</v>
      </c>
      <c r="S60" s="132">
        <v>304000</v>
      </c>
    </row>
    <row r="61" spans="1:19">
      <c r="A61" s="132">
        <v>59</v>
      </c>
      <c r="B61" s="132">
        <v>32253</v>
      </c>
      <c r="P61" s="144" t="s">
        <v>871</v>
      </c>
      <c r="Q61" s="132">
        <v>1790000</v>
      </c>
      <c r="R61" s="134">
        <v>16</v>
      </c>
      <c r="S61" s="132">
        <v>320000</v>
      </c>
    </row>
    <row r="62" spans="1:19">
      <c r="A62" s="132">
        <v>60</v>
      </c>
      <c r="B62" s="132">
        <v>33632</v>
      </c>
      <c r="P62" s="144" t="s">
        <v>872</v>
      </c>
      <c r="Q62" s="132">
        <v>1820000</v>
      </c>
      <c r="R62" s="134">
        <v>17</v>
      </c>
      <c r="S62" s="132">
        <v>336000</v>
      </c>
    </row>
    <row r="63" spans="1:19">
      <c r="A63" s="132">
        <v>61</v>
      </c>
      <c r="B63" s="132">
        <v>35046</v>
      </c>
      <c r="P63" s="144" t="s">
        <v>873</v>
      </c>
      <c r="Q63" s="132">
        <v>1850000</v>
      </c>
      <c r="R63" s="134">
        <v>18</v>
      </c>
      <c r="S63" s="132">
        <v>352000</v>
      </c>
    </row>
    <row r="64" spans="1:19">
      <c r="A64" s="132">
        <v>62</v>
      </c>
      <c r="B64" s="132">
        <v>36495</v>
      </c>
      <c r="P64" s="144" t="s">
        <v>874</v>
      </c>
      <c r="Q64" s="132">
        <v>1880000</v>
      </c>
      <c r="R64" s="134">
        <v>19</v>
      </c>
      <c r="S64" s="132">
        <v>460000</v>
      </c>
    </row>
    <row r="65" spans="1:19">
      <c r="A65" s="132">
        <v>63</v>
      </c>
      <c r="B65" s="132">
        <v>37979</v>
      </c>
      <c r="P65" s="144" t="s">
        <v>875</v>
      </c>
      <c r="Q65" s="132">
        <v>1910000</v>
      </c>
      <c r="R65" s="134">
        <v>20</v>
      </c>
      <c r="S65" s="132">
        <v>480000</v>
      </c>
    </row>
    <row r="66" spans="1:19">
      <c r="A66" s="132">
        <v>64</v>
      </c>
      <c r="B66" s="132">
        <v>39499</v>
      </c>
      <c r="P66" s="144" t="s">
        <v>876</v>
      </c>
      <c r="Q66" s="132">
        <v>1940000</v>
      </c>
      <c r="R66" s="134">
        <v>21</v>
      </c>
      <c r="S66" s="132">
        <v>550000</v>
      </c>
    </row>
    <row r="67" spans="1:19">
      <c r="A67" s="132">
        <v>65</v>
      </c>
      <c r="B67" s="132">
        <v>41055</v>
      </c>
      <c r="P67" s="144" t="s">
        <v>877</v>
      </c>
      <c r="Q67" s="132">
        <v>1970000</v>
      </c>
      <c r="R67" s="134">
        <v>22</v>
      </c>
      <c r="S67" s="132">
        <v>572000</v>
      </c>
    </row>
    <row r="68" spans="1:19">
      <c r="A68" s="132">
        <v>66</v>
      </c>
      <c r="B68" s="132">
        <v>42647</v>
      </c>
      <c r="P68" s="144" t="s">
        <v>878</v>
      </c>
      <c r="Q68" s="132">
        <v>2000000</v>
      </c>
      <c r="R68" s="134">
        <v>23</v>
      </c>
      <c r="S68" s="132">
        <v>594000</v>
      </c>
    </row>
    <row r="69" spans="1:19">
      <c r="A69" s="132">
        <v>67</v>
      </c>
      <c r="B69" s="132">
        <v>44276</v>
      </c>
      <c r="P69" s="144" t="s">
        <v>879</v>
      </c>
      <c r="Q69" s="132">
        <v>2030000</v>
      </c>
      <c r="R69" s="134">
        <v>24</v>
      </c>
      <c r="S69" s="132">
        <v>616000</v>
      </c>
    </row>
    <row r="70" spans="1:19">
      <c r="A70" s="132">
        <v>68</v>
      </c>
      <c r="B70" s="132">
        <v>45942</v>
      </c>
      <c r="P70" s="144" t="s">
        <v>880</v>
      </c>
      <c r="Q70" s="132">
        <v>2060000</v>
      </c>
      <c r="R70" s="134">
        <v>25</v>
      </c>
      <c r="S70" s="132">
        <v>765600</v>
      </c>
    </row>
    <row r="71" spans="1:19">
      <c r="A71" s="132">
        <v>69</v>
      </c>
      <c r="B71" s="132">
        <v>47645</v>
      </c>
      <c r="P71" s="144" t="s">
        <v>881</v>
      </c>
      <c r="Q71" s="132">
        <v>2090000</v>
      </c>
      <c r="R71" s="134">
        <v>26</v>
      </c>
      <c r="S71" s="132">
        <v>792000</v>
      </c>
    </row>
    <row r="72" spans="1:19">
      <c r="A72" s="132">
        <v>70</v>
      </c>
      <c r="B72" s="132">
        <v>49385</v>
      </c>
      <c r="P72" s="144" t="s">
        <v>882</v>
      </c>
      <c r="Q72" s="132">
        <v>2120000</v>
      </c>
      <c r="R72" s="134">
        <v>27</v>
      </c>
      <c r="S72" s="132">
        <v>818400</v>
      </c>
    </row>
    <row r="73" spans="1:19">
      <c r="A73" s="132">
        <v>71</v>
      </c>
      <c r="B73" s="132">
        <v>51163</v>
      </c>
      <c r="P73" s="144" t="s">
        <v>883</v>
      </c>
      <c r="Q73" s="132">
        <v>2150000</v>
      </c>
      <c r="R73" s="134">
        <v>28</v>
      </c>
      <c r="S73" s="132">
        <v>844800</v>
      </c>
    </row>
    <row r="74" spans="1:19">
      <c r="A74" s="132">
        <v>72</v>
      </c>
      <c r="B74" s="132">
        <v>52979</v>
      </c>
      <c r="P74" s="144" t="s">
        <v>884</v>
      </c>
      <c r="Q74" s="132">
        <v>2180000</v>
      </c>
      <c r="R74" s="134">
        <v>29</v>
      </c>
      <c r="S74" s="132">
        <v>871200</v>
      </c>
    </row>
    <row r="75" spans="1:19">
      <c r="A75" s="132">
        <v>73</v>
      </c>
      <c r="B75" s="132">
        <v>54833</v>
      </c>
      <c r="P75" s="144" t="s">
        <v>885</v>
      </c>
      <c r="Q75" s="132">
        <v>2210000</v>
      </c>
      <c r="R75" s="134">
        <v>30</v>
      </c>
      <c r="S75" s="132">
        <v>979200</v>
      </c>
    </row>
    <row r="76" spans="1:19">
      <c r="A76" s="132">
        <v>74</v>
      </c>
      <c r="B76" s="132">
        <v>56725</v>
      </c>
      <c r="P76" s="144" t="s">
        <v>886</v>
      </c>
      <c r="Q76" s="132">
        <v>2240000</v>
      </c>
      <c r="R76" s="134">
        <v>31</v>
      </c>
      <c r="S76" s="132">
        <v>1176000</v>
      </c>
    </row>
    <row r="77" spans="1:19">
      <c r="A77" s="132">
        <v>75</v>
      </c>
      <c r="B77" s="132">
        <v>58656</v>
      </c>
      <c r="P77" s="144" t="s">
        <v>887</v>
      </c>
      <c r="Q77" s="132">
        <v>2270000</v>
      </c>
      <c r="R77" s="134">
        <v>32</v>
      </c>
      <c r="S77" s="132">
        <v>1209600</v>
      </c>
    </row>
    <row r="78" spans="1:19">
      <c r="A78" s="132">
        <v>76</v>
      </c>
      <c r="B78" s="132">
        <v>60626</v>
      </c>
      <c r="P78" s="144" t="s">
        <v>888</v>
      </c>
      <c r="Q78" s="132">
        <v>2300000</v>
      </c>
      <c r="R78" s="134">
        <v>33</v>
      </c>
      <c r="S78" s="132">
        <v>1243200</v>
      </c>
    </row>
    <row r="79" spans="1:19">
      <c r="A79" s="132">
        <v>77</v>
      </c>
      <c r="B79" s="132">
        <v>62636</v>
      </c>
      <c r="P79" s="144" t="s">
        <v>889</v>
      </c>
      <c r="Q79" s="132">
        <v>2330000</v>
      </c>
      <c r="R79" s="134">
        <v>34</v>
      </c>
      <c r="S79" s="132">
        <v>1276800</v>
      </c>
    </row>
    <row r="80" spans="1:19">
      <c r="A80" s="132">
        <v>78</v>
      </c>
      <c r="B80" s="132">
        <v>64684</v>
      </c>
      <c r="P80" s="144" t="s">
        <v>890</v>
      </c>
      <c r="Q80" s="132">
        <v>2360000</v>
      </c>
      <c r="R80" s="134">
        <v>35</v>
      </c>
      <c r="S80" s="132">
        <v>1310400</v>
      </c>
    </row>
    <row r="81" spans="1:19">
      <c r="A81" s="132">
        <v>79</v>
      </c>
      <c r="B81" s="132">
        <v>66773</v>
      </c>
      <c r="P81" s="144" t="s">
        <v>891</v>
      </c>
      <c r="Q81" s="132">
        <v>2390000</v>
      </c>
      <c r="R81" s="134">
        <v>36</v>
      </c>
      <c r="S81" s="132">
        <v>1344000</v>
      </c>
    </row>
    <row r="82" spans="1:19">
      <c r="A82" s="132">
        <v>80</v>
      </c>
      <c r="B82" s="132">
        <v>68902</v>
      </c>
      <c r="P82" s="144" t="s">
        <v>892</v>
      </c>
      <c r="Q82" s="132">
        <v>2420000</v>
      </c>
      <c r="R82" s="134">
        <v>37</v>
      </c>
      <c r="S82" s="132">
        <v>1574400</v>
      </c>
    </row>
    <row r="83" spans="1:19">
      <c r="A83" s="132">
        <v>81</v>
      </c>
      <c r="B83" s="132">
        <v>71070</v>
      </c>
      <c r="P83" s="144" t="s">
        <v>893</v>
      </c>
      <c r="Q83" s="132">
        <v>2450000</v>
      </c>
      <c r="R83" s="134">
        <v>38</v>
      </c>
      <c r="S83" s="132">
        <v>1612800</v>
      </c>
    </row>
    <row r="84" spans="1:19">
      <c r="A84" s="132">
        <v>82</v>
      </c>
      <c r="B84" s="132">
        <v>73280</v>
      </c>
      <c r="P84" s="144" t="s">
        <v>894</v>
      </c>
      <c r="Q84" s="132">
        <v>2480000</v>
      </c>
      <c r="R84" s="134">
        <v>39</v>
      </c>
      <c r="S84" s="132">
        <v>1651200</v>
      </c>
    </row>
    <row r="85" spans="1:19">
      <c r="A85" s="132">
        <v>83</v>
      </c>
      <c r="B85" s="132">
        <v>75530</v>
      </c>
      <c r="P85" s="144" t="s">
        <v>895</v>
      </c>
      <c r="Q85" s="132">
        <v>2510000</v>
      </c>
      <c r="R85" s="134">
        <v>40</v>
      </c>
      <c r="S85" s="132">
        <v>1830400</v>
      </c>
    </row>
    <row r="86" spans="1:19">
      <c r="A86" s="132">
        <v>84</v>
      </c>
      <c r="B86" s="132">
        <v>77821</v>
      </c>
      <c r="P86" s="144" t="s">
        <v>896</v>
      </c>
      <c r="Q86" s="132">
        <v>2540000</v>
      </c>
      <c r="R86" s="134">
        <v>41</v>
      </c>
      <c r="S86" s="132">
        <v>1872000</v>
      </c>
    </row>
    <row r="87" spans="1:19">
      <c r="A87" s="132">
        <v>85</v>
      </c>
      <c r="B87" s="132">
        <v>80153</v>
      </c>
      <c r="P87" s="144" t="s">
        <v>897</v>
      </c>
      <c r="Q87" s="132">
        <v>2570000</v>
      </c>
      <c r="R87" s="134">
        <v>42</v>
      </c>
      <c r="S87" s="132">
        <v>1913600</v>
      </c>
    </row>
    <row r="88" spans="1:19">
      <c r="A88" s="132">
        <v>86</v>
      </c>
      <c r="B88" s="132">
        <v>82527</v>
      </c>
      <c r="P88" s="144" t="s">
        <v>898</v>
      </c>
      <c r="Q88" s="132">
        <v>2600000</v>
      </c>
      <c r="R88" s="134">
        <v>43</v>
      </c>
      <c r="S88" s="132">
        <v>2199600</v>
      </c>
    </row>
    <row r="89" spans="1:19">
      <c r="A89" s="132">
        <v>87</v>
      </c>
      <c r="B89" s="132">
        <v>84942</v>
      </c>
      <c r="P89" s="144" t="s">
        <v>899</v>
      </c>
      <c r="Q89" s="132">
        <v>2630000</v>
      </c>
      <c r="R89" s="134">
        <v>44</v>
      </c>
      <c r="S89" s="132">
        <v>2246400</v>
      </c>
    </row>
    <row r="90" spans="1:19">
      <c r="A90" s="132">
        <v>88</v>
      </c>
      <c r="B90" s="132">
        <v>87400</v>
      </c>
      <c r="P90" s="144" t="s">
        <v>900</v>
      </c>
      <c r="Q90" s="132">
        <v>2660000</v>
      </c>
      <c r="R90" s="134">
        <v>45</v>
      </c>
      <c r="S90" s="132">
        <v>2293200</v>
      </c>
    </row>
    <row r="91" spans="1:19">
      <c r="A91" s="132">
        <v>89</v>
      </c>
      <c r="B91" s="132">
        <v>89899</v>
      </c>
      <c r="P91" s="144" t="s">
        <v>901</v>
      </c>
      <c r="Q91" s="132">
        <v>2690000</v>
      </c>
      <c r="R91" s="134">
        <v>46</v>
      </c>
      <c r="S91" s="132">
        <v>2340000</v>
      </c>
    </row>
    <row r="92" spans="1:19">
      <c r="A92" s="132">
        <v>90</v>
      </c>
      <c r="B92" s="132">
        <v>92442</v>
      </c>
      <c r="P92" s="144" t="s">
        <v>902</v>
      </c>
      <c r="Q92" s="132">
        <v>2720000</v>
      </c>
      <c r="R92" s="134">
        <v>47</v>
      </c>
      <c r="S92" s="132">
        <v>2386800</v>
      </c>
    </row>
    <row r="93" spans="1:19">
      <c r="A93" s="132">
        <v>91</v>
      </c>
      <c r="B93" s="132">
        <v>95026</v>
      </c>
      <c r="P93" s="144" t="s">
        <v>903</v>
      </c>
      <c r="Q93" s="132">
        <v>2750000</v>
      </c>
      <c r="R93" s="134">
        <v>48</v>
      </c>
      <c r="S93" s="132">
        <v>2433600</v>
      </c>
    </row>
    <row r="94" spans="1:19">
      <c r="A94" s="132">
        <v>92</v>
      </c>
      <c r="B94" s="132">
        <v>97654</v>
      </c>
      <c r="P94" s="144" t="s">
        <v>904</v>
      </c>
      <c r="Q94" s="132">
        <v>2780000</v>
      </c>
      <c r="R94" s="134">
        <v>49</v>
      </c>
      <c r="S94" s="132">
        <v>3376100</v>
      </c>
    </row>
    <row r="95" spans="1:19">
      <c r="A95" s="132">
        <v>93</v>
      </c>
      <c r="B95" s="132">
        <v>100325</v>
      </c>
      <c r="P95" s="144" t="s">
        <v>905</v>
      </c>
      <c r="Q95" s="132">
        <v>2810000</v>
      </c>
      <c r="R95" s="134">
        <v>50</v>
      </c>
      <c r="S95" s="132">
        <v>3780000</v>
      </c>
    </row>
    <row r="96" spans="1:19">
      <c r="A96" s="132">
        <v>94</v>
      </c>
      <c r="B96" s="132">
        <v>103039</v>
      </c>
      <c r="P96" s="144" t="s">
        <v>906</v>
      </c>
      <c r="Q96" s="132">
        <v>2840000</v>
      </c>
      <c r="R96" s="134">
        <v>51</v>
      </c>
      <c r="S96" s="132">
        <v>3927000</v>
      </c>
    </row>
    <row r="97" spans="1:19">
      <c r="A97" s="132">
        <v>95</v>
      </c>
      <c r="B97" s="132">
        <v>105797</v>
      </c>
      <c r="P97" s="144" t="s">
        <v>907</v>
      </c>
      <c r="Q97" s="132">
        <v>2870000</v>
      </c>
      <c r="R97" s="134">
        <v>52</v>
      </c>
      <c r="S97" s="132">
        <v>4076800</v>
      </c>
    </row>
    <row r="98" spans="1:19">
      <c r="A98" s="132">
        <v>96</v>
      </c>
      <c r="B98" s="132">
        <v>108599</v>
      </c>
      <c r="P98" s="144" t="s">
        <v>908</v>
      </c>
      <c r="Q98" s="132">
        <v>2900000</v>
      </c>
      <c r="R98" s="134">
        <v>53</v>
      </c>
      <c r="S98" s="132">
        <v>4229400</v>
      </c>
    </row>
    <row r="99" spans="1:19">
      <c r="A99" s="132">
        <v>97</v>
      </c>
      <c r="B99" s="132">
        <v>111445</v>
      </c>
      <c r="P99" s="144" t="s">
        <v>909</v>
      </c>
      <c r="Q99" s="132">
        <v>2930000</v>
      </c>
      <c r="R99" s="134">
        <v>54</v>
      </c>
      <c r="S99" s="132">
        <v>4384800</v>
      </c>
    </row>
    <row r="100" spans="1:19">
      <c r="A100" s="132">
        <v>98</v>
      </c>
      <c r="B100" s="132">
        <v>114335</v>
      </c>
      <c r="P100" s="144" t="s">
        <v>910</v>
      </c>
      <c r="Q100" s="132">
        <v>2960000</v>
      </c>
      <c r="R100" s="134">
        <v>55</v>
      </c>
      <c r="S100" s="132">
        <v>4625600</v>
      </c>
    </row>
    <row r="101" spans="1:19">
      <c r="A101" s="132">
        <v>99</v>
      </c>
      <c r="B101" s="132">
        <v>117270</v>
      </c>
      <c r="P101" s="144" t="s">
        <v>911</v>
      </c>
      <c r="Q101" s="132">
        <v>2990000</v>
      </c>
      <c r="R101" s="134">
        <v>56</v>
      </c>
      <c r="S101" s="132">
        <v>4872000</v>
      </c>
    </row>
    <row r="102" spans="1:19">
      <c r="A102" s="132">
        <v>100</v>
      </c>
      <c r="B102" s="132">
        <v>120250</v>
      </c>
      <c r="P102" s="144" t="s">
        <v>912</v>
      </c>
      <c r="Q102" s="132">
        <v>3020000</v>
      </c>
      <c r="R102" s="134">
        <v>57</v>
      </c>
      <c r="S102" s="132">
        <v>5124000</v>
      </c>
    </row>
    <row r="103" spans="1:19">
      <c r="A103" s="132">
        <v>101</v>
      </c>
      <c r="B103" s="132">
        <v>123274</v>
      </c>
      <c r="R103" s="134">
        <v>58</v>
      </c>
      <c r="S103" s="132">
        <v>5381600</v>
      </c>
    </row>
    <row r="104" spans="1:19">
      <c r="A104" s="132">
        <v>102</v>
      </c>
      <c r="B104" s="132">
        <v>126344</v>
      </c>
      <c r="R104" s="134">
        <v>59</v>
      </c>
      <c r="S104" s="132">
        <v>5644800</v>
      </c>
    </row>
    <row r="105" spans="1:19">
      <c r="A105" s="132">
        <v>103</v>
      </c>
      <c r="B105" s="132">
        <v>129459</v>
      </c>
      <c r="R105" s="134">
        <v>60</v>
      </c>
      <c r="S105" s="132">
        <v>6336000</v>
      </c>
    </row>
    <row r="106" spans="1:19">
      <c r="A106" s="132">
        <v>104</v>
      </c>
      <c r="B106" s="132">
        <v>132620</v>
      </c>
      <c r="R106" s="134">
        <v>61</v>
      </c>
      <c r="S106" s="132">
        <v>6630000</v>
      </c>
    </row>
    <row r="107" spans="1:19">
      <c r="A107" s="132">
        <v>105</v>
      </c>
      <c r="B107" s="132">
        <v>135827</v>
      </c>
      <c r="R107" s="134">
        <v>62</v>
      </c>
      <c r="S107" s="132">
        <v>6930000</v>
      </c>
    </row>
    <row r="108" spans="1:19">
      <c r="A108" s="132">
        <v>106</v>
      </c>
      <c r="B108" s="132">
        <v>139080</v>
      </c>
      <c r="R108" s="134">
        <v>63</v>
      </c>
      <c r="S108" s="132">
        <v>7236000</v>
      </c>
    </row>
    <row r="109" spans="1:19">
      <c r="A109" s="132">
        <v>107</v>
      </c>
      <c r="B109" s="132">
        <v>142379</v>
      </c>
      <c r="R109" s="134">
        <v>64</v>
      </c>
      <c r="S109" s="132">
        <v>7548000</v>
      </c>
    </row>
    <row r="110" spans="1:19">
      <c r="A110" s="132">
        <v>108</v>
      </c>
      <c r="B110" s="132">
        <v>145725</v>
      </c>
      <c r="R110" s="134">
        <v>65</v>
      </c>
      <c r="S110" s="132">
        <v>7866000</v>
      </c>
    </row>
    <row r="111" spans="1:19">
      <c r="A111" s="132">
        <v>109</v>
      </c>
      <c r="B111" s="132">
        <v>149117</v>
      </c>
      <c r="R111" s="134">
        <v>66</v>
      </c>
      <c r="S111" s="132">
        <v>8190000</v>
      </c>
    </row>
    <row r="112" spans="1:19">
      <c r="A112" s="132">
        <v>110</v>
      </c>
      <c r="B112" s="132">
        <v>152557</v>
      </c>
      <c r="R112" s="134">
        <v>67</v>
      </c>
      <c r="S112" s="132">
        <v>8520000</v>
      </c>
    </row>
    <row r="113" spans="1:19">
      <c r="A113" s="132">
        <v>111</v>
      </c>
      <c r="B113" s="132">
        <v>156043</v>
      </c>
      <c r="R113" s="134">
        <v>68</v>
      </c>
      <c r="S113" s="132">
        <v>8856000</v>
      </c>
    </row>
    <row r="114" spans="1:19">
      <c r="A114" s="132">
        <v>112</v>
      </c>
      <c r="B114" s="132">
        <v>159577</v>
      </c>
      <c r="R114" s="134">
        <v>69</v>
      </c>
      <c r="S114" s="132">
        <v>9198000</v>
      </c>
    </row>
    <row r="115" spans="1:19">
      <c r="A115" s="132">
        <v>113</v>
      </c>
      <c r="B115" s="132">
        <v>163159</v>
      </c>
      <c r="R115" s="134">
        <v>70</v>
      </c>
      <c r="S115" s="132">
        <v>9546000</v>
      </c>
    </row>
    <row r="116" spans="1:19">
      <c r="A116" s="132">
        <v>114</v>
      </c>
      <c r="B116" s="132">
        <v>166789</v>
      </c>
      <c r="R116" s="134">
        <v>71</v>
      </c>
      <c r="S116" s="132">
        <v>9900000</v>
      </c>
    </row>
    <row r="117" spans="1:19">
      <c r="A117" s="132">
        <v>115</v>
      </c>
      <c r="B117" s="132">
        <v>170466</v>
      </c>
      <c r="R117" s="134">
        <v>72</v>
      </c>
      <c r="S117" s="132">
        <v>10260000</v>
      </c>
    </row>
    <row r="118" spans="1:2">
      <c r="A118" s="132">
        <v>116</v>
      </c>
      <c r="B118" s="132">
        <v>174192</v>
      </c>
    </row>
    <row r="119" spans="1:2">
      <c r="A119" s="132">
        <v>117</v>
      </c>
      <c r="B119" s="132">
        <v>177967</v>
      </c>
    </row>
    <row r="120" spans="1:2">
      <c r="A120" s="132">
        <v>118</v>
      </c>
      <c r="B120" s="132">
        <v>181790</v>
      </c>
    </row>
    <row r="121" spans="1:2">
      <c r="A121" s="132">
        <v>119</v>
      </c>
      <c r="B121" s="132">
        <v>185661</v>
      </c>
    </row>
    <row r="122" spans="1:2">
      <c r="A122" s="132">
        <v>120</v>
      </c>
      <c r="B122" s="132">
        <v>189582</v>
      </c>
    </row>
    <row r="123" spans="1:2">
      <c r="A123" s="132">
        <v>121</v>
      </c>
      <c r="B123" s="132">
        <v>193553</v>
      </c>
    </row>
    <row r="124" spans="1:2">
      <c r="A124" s="132">
        <v>122</v>
      </c>
      <c r="B124" s="132">
        <v>197572</v>
      </c>
    </row>
    <row r="125" spans="1:2">
      <c r="A125" s="132">
        <v>123</v>
      </c>
      <c r="B125" s="132">
        <v>201642</v>
      </c>
    </row>
    <row r="126" spans="1:2">
      <c r="A126" s="132">
        <v>124</v>
      </c>
      <c r="B126" s="132">
        <v>205761</v>
      </c>
    </row>
    <row r="127" spans="1:2">
      <c r="A127" s="132">
        <v>125</v>
      </c>
      <c r="B127" s="132">
        <v>209931</v>
      </c>
    </row>
    <row r="128" spans="1:2">
      <c r="A128" s="132">
        <v>126</v>
      </c>
      <c r="B128" s="132">
        <v>214151</v>
      </c>
    </row>
    <row r="129" spans="1:2">
      <c r="A129" s="132">
        <v>127</v>
      </c>
      <c r="B129" s="132">
        <v>218421</v>
      </c>
    </row>
    <row r="130" spans="1:2">
      <c r="A130" s="132">
        <v>128</v>
      </c>
      <c r="B130" s="132">
        <v>222742</v>
      </c>
    </row>
    <row r="131" spans="1:2">
      <c r="A131" s="132">
        <v>129</v>
      </c>
      <c r="B131" s="132">
        <v>227114</v>
      </c>
    </row>
    <row r="132" spans="1:2">
      <c r="A132" s="132">
        <v>130</v>
      </c>
      <c r="B132" s="132">
        <v>231537</v>
      </c>
    </row>
    <row r="133" spans="1:2">
      <c r="A133" s="132">
        <v>131</v>
      </c>
      <c r="B133" s="132">
        <v>236011</v>
      </c>
    </row>
    <row r="134" spans="1:2">
      <c r="A134" s="132">
        <v>132</v>
      </c>
      <c r="B134" s="132">
        <v>240537</v>
      </c>
    </row>
    <row r="135" spans="1:2">
      <c r="A135" s="132">
        <v>133</v>
      </c>
      <c r="B135" s="132">
        <v>245115</v>
      </c>
    </row>
    <row r="136" spans="1:2">
      <c r="A136" s="132">
        <v>134</v>
      </c>
      <c r="B136" s="132">
        <v>249744</v>
      </c>
    </row>
    <row r="137" spans="1:2">
      <c r="A137" s="132">
        <v>135</v>
      </c>
      <c r="B137" s="132">
        <v>254426</v>
      </c>
    </row>
    <row r="138" spans="1:2">
      <c r="A138" s="132">
        <v>136</v>
      </c>
      <c r="B138" s="132">
        <v>259160</v>
      </c>
    </row>
    <row r="139" spans="1:2">
      <c r="A139" s="132">
        <v>137</v>
      </c>
      <c r="B139" s="132">
        <v>263946</v>
      </c>
    </row>
    <row r="140" spans="1:2">
      <c r="A140" s="132">
        <v>138</v>
      </c>
      <c r="B140" s="132">
        <v>268785</v>
      </c>
    </row>
    <row r="141" spans="1:2">
      <c r="A141" s="132">
        <v>139</v>
      </c>
      <c r="B141" s="132">
        <v>273677</v>
      </c>
    </row>
    <row r="142" spans="1:2">
      <c r="A142" s="132">
        <v>140</v>
      </c>
      <c r="B142" s="132">
        <v>278622</v>
      </c>
    </row>
    <row r="143" spans="1:2">
      <c r="A143" s="132">
        <v>141</v>
      </c>
      <c r="B143" s="132">
        <v>283620</v>
      </c>
    </row>
    <row r="144" spans="1:2">
      <c r="A144" s="132">
        <v>142</v>
      </c>
      <c r="B144" s="132">
        <v>288672</v>
      </c>
    </row>
    <row r="145" spans="1:2">
      <c r="A145" s="132">
        <v>143</v>
      </c>
      <c r="B145" s="132">
        <v>293777</v>
      </c>
    </row>
    <row r="146" spans="1:2">
      <c r="A146" s="132">
        <v>144</v>
      </c>
      <c r="B146" s="132">
        <v>298936</v>
      </c>
    </row>
    <row r="147" spans="1:2">
      <c r="A147" s="132">
        <v>145</v>
      </c>
      <c r="B147" s="132">
        <v>304149</v>
      </c>
    </row>
    <row r="148" spans="1:2">
      <c r="A148" s="132">
        <v>146</v>
      </c>
      <c r="B148" s="132">
        <v>309416</v>
      </c>
    </row>
    <row r="149" spans="1:2">
      <c r="A149" s="132">
        <v>147</v>
      </c>
      <c r="B149" s="132">
        <v>314738</v>
      </c>
    </row>
    <row r="150" spans="1:2">
      <c r="A150" s="132">
        <v>148</v>
      </c>
      <c r="B150" s="132">
        <v>320114</v>
      </c>
    </row>
    <row r="151" spans="1:2">
      <c r="A151" s="132">
        <v>149</v>
      </c>
      <c r="B151" s="132">
        <v>325545</v>
      </c>
    </row>
    <row r="152" spans="1:2">
      <c r="A152" s="132">
        <v>150</v>
      </c>
      <c r="B152" s="132">
        <v>331031</v>
      </c>
    </row>
    <row r="153" spans="1:2">
      <c r="A153" s="132">
        <v>151</v>
      </c>
      <c r="B153" s="132">
        <v>336572</v>
      </c>
    </row>
    <row r="154" spans="1:2">
      <c r="A154" s="132">
        <v>152</v>
      </c>
      <c r="B154" s="132">
        <v>342168</v>
      </c>
    </row>
    <row r="155" spans="1:2">
      <c r="A155" s="132">
        <v>153</v>
      </c>
      <c r="B155" s="132">
        <v>347820</v>
      </c>
    </row>
    <row r="156" spans="1:2">
      <c r="A156" s="132">
        <v>154</v>
      </c>
      <c r="B156" s="132">
        <v>353527</v>
      </c>
    </row>
    <row r="157" spans="1:2">
      <c r="A157" s="132">
        <v>155</v>
      </c>
      <c r="B157" s="132">
        <v>359290</v>
      </c>
    </row>
    <row r="158" spans="1:2">
      <c r="A158" s="132">
        <v>156</v>
      </c>
      <c r="B158" s="132">
        <v>365109</v>
      </c>
    </row>
    <row r="159" spans="1:2">
      <c r="A159" s="132">
        <v>157</v>
      </c>
      <c r="B159" s="132">
        <v>370985</v>
      </c>
    </row>
    <row r="160" spans="1:2">
      <c r="A160" s="132">
        <v>158</v>
      </c>
      <c r="B160" s="132">
        <v>376917</v>
      </c>
    </row>
    <row r="161" spans="1:2">
      <c r="A161" s="132">
        <v>159</v>
      </c>
      <c r="B161" s="132">
        <v>382905</v>
      </c>
    </row>
    <row r="162" spans="1:2">
      <c r="A162" s="132">
        <v>160</v>
      </c>
      <c r="B162" s="132">
        <v>388950</v>
      </c>
    </row>
    <row r="163" spans="1:2">
      <c r="A163" s="132">
        <v>161</v>
      </c>
      <c r="B163" s="132">
        <v>395052</v>
      </c>
    </row>
    <row r="164" spans="1:2">
      <c r="A164" s="132">
        <v>162</v>
      </c>
      <c r="B164" s="132">
        <v>401211</v>
      </c>
    </row>
    <row r="165" spans="1:2">
      <c r="A165" s="132">
        <v>163</v>
      </c>
      <c r="B165" s="132">
        <v>407428</v>
      </c>
    </row>
    <row r="166" spans="1:2">
      <c r="A166" s="132">
        <v>164</v>
      </c>
      <c r="B166" s="132">
        <v>413702</v>
      </c>
    </row>
    <row r="167" spans="1:2">
      <c r="A167" s="132">
        <v>165</v>
      </c>
      <c r="B167" s="132">
        <v>420033</v>
      </c>
    </row>
    <row r="168" spans="1:2">
      <c r="A168" s="132">
        <v>166</v>
      </c>
      <c r="B168" s="132">
        <v>426423</v>
      </c>
    </row>
    <row r="169" spans="1:2">
      <c r="A169" s="132">
        <v>167</v>
      </c>
      <c r="B169" s="132">
        <v>432870</v>
      </c>
    </row>
    <row r="170" spans="1:2">
      <c r="A170" s="132">
        <v>168</v>
      </c>
      <c r="B170" s="132">
        <v>439375</v>
      </c>
    </row>
    <row r="171" spans="1:2">
      <c r="A171" s="132">
        <v>169</v>
      </c>
      <c r="B171" s="132">
        <v>445939</v>
      </c>
    </row>
    <row r="172" spans="1:2">
      <c r="A172" s="132">
        <v>170</v>
      </c>
      <c r="B172" s="132">
        <v>452561</v>
      </c>
    </row>
    <row r="173" spans="1:2">
      <c r="A173" s="132">
        <v>171</v>
      </c>
      <c r="B173" s="132">
        <v>459242</v>
      </c>
    </row>
    <row r="174" spans="1:2">
      <c r="A174" s="132">
        <v>172</v>
      </c>
      <c r="B174" s="132">
        <v>465982</v>
      </c>
    </row>
    <row r="175" spans="1:2">
      <c r="A175" s="132">
        <v>173</v>
      </c>
      <c r="B175" s="132">
        <v>472781</v>
      </c>
    </row>
    <row r="176" spans="1:2">
      <c r="A176" s="132">
        <v>174</v>
      </c>
      <c r="B176" s="132">
        <v>479639</v>
      </c>
    </row>
    <row r="177" spans="1:2">
      <c r="A177" s="132">
        <v>175</v>
      </c>
      <c r="B177" s="132">
        <v>486556</v>
      </c>
    </row>
    <row r="178" spans="1:2">
      <c r="A178" s="132">
        <v>176</v>
      </c>
      <c r="B178" s="132">
        <v>493533</v>
      </c>
    </row>
    <row r="179" spans="1:2">
      <c r="A179" s="132">
        <v>177</v>
      </c>
      <c r="B179" s="132">
        <v>500570</v>
      </c>
    </row>
    <row r="180" spans="1:2">
      <c r="A180" s="132">
        <v>178</v>
      </c>
      <c r="B180" s="132">
        <v>507666</v>
      </c>
    </row>
    <row r="181" spans="1:2">
      <c r="A181" s="132">
        <v>179</v>
      </c>
      <c r="B181" s="132">
        <v>514823</v>
      </c>
    </row>
    <row r="182" spans="1:2">
      <c r="A182" s="132">
        <v>180</v>
      </c>
      <c r="B182" s="132">
        <v>522039</v>
      </c>
    </row>
    <row r="183" spans="1:2">
      <c r="A183" s="132">
        <v>181</v>
      </c>
      <c r="B183" s="132">
        <v>529317</v>
      </c>
    </row>
    <row r="184" spans="1:2">
      <c r="A184" s="132">
        <v>182</v>
      </c>
      <c r="B184" s="132">
        <v>536654</v>
      </c>
    </row>
    <row r="185" spans="1:2">
      <c r="A185" s="132">
        <v>183</v>
      </c>
      <c r="B185" s="132">
        <v>544052</v>
      </c>
    </row>
    <row r="186" spans="1:2">
      <c r="A186" s="132">
        <v>184</v>
      </c>
      <c r="B186" s="132">
        <v>551512</v>
      </c>
    </row>
    <row r="187" spans="1:2">
      <c r="A187" s="132">
        <v>185</v>
      </c>
      <c r="B187" s="132">
        <v>559032</v>
      </c>
    </row>
    <row r="188" spans="1:2">
      <c r="A188" s="132">
        <v>186</v>
      </c>
      <c r="B188" s="132">
        <v>566613</v>
      </c>
    </row>
    <row r="189" spans="1:2">
      <c r="A189" s="132">
        <v>187</v>
      </c>
      <c r="B189" s="132">
        <v>574256</v>
      </c>
    </row>
    <row r="190" spans="1:2">
      <c r="A190" s="132">
        <v>188</v>
      </c>
      <c r="B190" s="132">
        <v>581961</v>
      </c>
    </row>
    <row r="191" spans="1:2">
      <c r="A191" s="132">
        <v>189</v>
      </c>
      <c r="B191" s="132">
        <v>589727</v>
      </c>
    </row>
    <row r="192" spans="1:2">
      <c r="A192" s="132">
        <v>190</v>
      </c>
      <c r="B192" s="132">
        <v>597554</v>
      </c>
    </row>
    <row r="193" spans="1:2">
      <c r="A193" s="132">
        <v>191</v>
      </c>
      <c r="B193" s="132">
        <v>605444</v>
      </c>
    </row>
    <row r="194" spans="1:2">
      <c r="A194" s="132">
        <v>192</v>
      </c>
      <c r="B194" s="132">
        <v>613397</v>
      </c>
    </row>
    <row r="195" spans="1:2">
      <c r="A195" s="132">
        <v>193</v>
      </c>
      <c r="B195" s="132">
        <v>621411</v>
      </c>
    </row>
    <row r="196" spans="1:2">
      <c r="A196" s="132">
        <v>194</v>
      </c>
      <c r="B196" s="132">
        <v>629488</v>
      </c>
    </row>
    <row r="197" spans="1:2">
      <c r="A197" s="132">
        <v>195</v>
      </c>
      <c r="B197" s="132">
        <v>637628</v>
      </c>
    </row>
    <row r="198" spans="1:2">
      <c r="A198" s="132">
        <v>196</v>
      </c>
      <c r="B198" s="132">
        <v>645830</v>
      </c>
    </row>
    <row r="199" spans="1:2">
      <c r="A199" s="132">
        <v>197</v>
      </c>
      <c r="B199" s="132">
        <v>654096</v>
      </c>
    </row>
    <row r="200" spans="1:2">
      <c r="A200" s="132">
        <v>198</v>
      </c>
      <c r="B200" s="132">
        <v>662425</v>
      </c>
    </row>
    <row r="201" spans="1:2">
      <c r="A201" s="132">
        <v>199</v>
      </c>
      <c r="B201" s="132">
        <v>670817</v>
      </c>
    </row>
    <row r="202" spans="1:2">
      <c r="A202" s="132">
        <v>200</v>
      </c>
      <c r="B202" s="132">
        <v>679272</v>
      </c>
    </row>
    <row r="203" spans="1:2">
      <c r="A203" s="132">
        <v>201</v>
      </c>
      <c r="B203" s="132">
        <v>687791</v>
      </c>
    </row>
    <row r="204" spans="1:2">
      <c r="A204" s="132">
        <v>202</v>
      </c>
      <c r="B204" s="132">
        <v>696374</v>
      </c>
    </row>
    <row r="205" spans="1:2">
      <c r="A205" s="132">
        <v>203</v>
      </c>
      <c r="B205" s="132">
        <v>705021</v>
      </c>
    </row>
    <row r="206" spans="1:2">
      <c r="A206" s="132">
        <v>204</v>
      </c>
      <c r="B206" s="132">
        <v>713732</v>
      </c>
    </row>
    <row r="207" spans="1:2">
      <c r="A207" s="132">
        <v>205</v>
      </c>
      <c r="B207" s="132">
        <v>722507</v>
      </c>
    </row>
    <row r="208" spans="1:2">
      <c r="A208" s="132">
        <v>206</v>
      </c>
      <c r="B208" s="132">
        <v>731347</v>
      </c>
    </row>
    <row r="209" spans="1:2">
      <c r="A209" s="132">
        <v>207</v>
      </c>
      <c r="B209" s="132">
        <v>740251</v>
      </c>
    </row>
    <row r="210" spans="1:2">
      <c r="A210" s="132">
        <v>208</v>
      </c>
      <c r="B210" s="132">
        <v>749220</v>
      </c>
    </row>
    <row r="211" spans="1:2">
      <c r="A211" s="132">
        <v>209</v>
      </c>
      <c r="B211" s="132">
        <v>758254</v>
      </c>
    </row>
    <row r="212" spans="1:2">
      <c r="A212" s="132">
        <v>210</v>
      </c>
      <c r="B212" s="132">
        <v>767353</v>
      </c>
    </row>
    <row r="213" spans="1:2">
      <c r="A213" s="132">
        <v>211</v>
      </c>
      <c r="B213" s="132">
        <v>776517</v>
      </c>
    </row>
    <row r="214" spans="1:2">
      <c r="A214" s="132">
        <v>212</v>
      </c>
      <c r="B214" s="132">
        <v>785747</v>
      </c>
    </row>
    <row r="215" spans="1:2">
      <c r="A215" s="132">
        <v>213</v>
      </c>
      <c r="B215" s="132">
        <v>795042</v>
      </c>
    </row>
    <row r="216" spans="1:2">
      <c r="A216" s="132">
        <v>214</v>
      </c>
      <c r="B216" s="132">
        <v>804403</v>
      </c>
    </row>
    <row r="217" spans="1:2">
      <c r="A217" s="132">
        <v>215</v>
      </c>
      <c r="B217" s="132">
        <v>813829</v>
      </c>
    </row>
    <row r="218" spans="1:2">
      <c r="A218" s="132">
        <v>216</v>
      </c>
      <c r="B218" s="132">
        <v>823322</v>
      </c>
    </row>
    <row r="219" spans="1:2">
      <c r="A219" s="132">
        <v>217</v>
      </c>
      <c r="B219" s="132">
        <v>832881</v>
      </c>
    </row>
    <row r="220" spans="1:2">
      <c r="A220" s="132">
        <v>218</v>
      </c>
      <c r="B220" s="132">
        <v>842506</v>
      </c>
    </row>
    <row r="221" spans="1:2">
      <c r="A221" s="132">
        <v>219</v>
      </c>
      <c r="B221" s="132">
        <v>852197</v>
      </c>
    </row>
    <row r="222" spans="1:2">
      <c r="A222" s="132">
        <v>220</v>
      </c>
      <c r="B222" s="132">
        <v>861955</v>
      </c>
    </row>
    <row r="223" spans="1:2">
      <c r="A223" s="132">
        <v>221</v>
      </c>
      <c r="B223" s="132">
        <v>871780</v>
      </c>
    </row>
    <row r="224" spans="1:2">
      <c r="A224" s="132">
        <v>222</v>
      </c>
      <c r="B224" s="132">
        <v>881672</v>
      </c>
    </row>
    <row r="225" spans="1:2">
      <c r="A225" s="132">
        <v>223</v>
      </c>
      <c r="B225" s="132">
        <v>891630</v>
      </c>
    </row>
    <row r="226" spans="1:2">
      <c r="A226" s="132">
        <v>224</v>
      </c>
      <c r="B226" s="132">
        <v>901656</v>
      </c>
    </row>
    <row r="227" spans="1:2">
      <c r="A227" s="132">
        <v>225</v>
      </c>
      <c r="B227" s="132">
        <v>911750</v>
      </c>
    </row>
    <row r="228" spans="1:2">
      <c r="A228" s="132">
        <v>226</v>
      </c>
      <c r="B228" s="132">
        <v>921910</v>
      </c>
    </row>
    <row r="229" spans="1:2">
      <c r="A229" s="132">
        <v>227</v>
      </c>
      <c r="B229" s="132">
        <v>932139</v>
      </c>
    </row>
    <row r="230" spans="1:2">
      <c r="A230" s="132">
        <v>228</v>
      </c>
      <c r="B230" s="132">
        <v>942435</v>
      </c>
    </row>
    <row r="231" spans="1:2">
      <c r="A231" s="132">
        <v>229</v>
      </c>
      <c r="B231" s="132">
        <v>952799</v>
      </c>
    </row>
    <row r="232" spans="1:2">
      <c r="A232" s="132">
        <v>230</v>
      </c>
      <c r="B232" s="132">
        <v>963231</v>
      </c>
    </row>
    <row r="233" spans="1:2">
      <c r="A233" s="132">
        <v>231</v>
      </c>
      <c r="B233" s="132">
        <v>973732</v>
      </c>
    </row>
    <row r="234" spans="1:2">
      <c r="A234" s="132">
        <v>232</v>
      </c>
      <c r="B234" s="132">
        <v>984301</v>
      </c>
    </row>
    <row r="235" spans="1:2">
      <c r="A235" s="132">
        <v>233</v>
      </c>
      <c r="B235" s="132">
        <v>994938</v>
      </c>
    </row>
    <row r="236" spans="1:2">
      <c r="A236" s="132">
        <v>234</v>
      </c>
      <c r="B236" s="132">
        <v>1005644</v>
      </c>
    </row>
    <row r="237" spans="1:2">
      <c r="A237" s="132">
        <v>235</v>
      </c>
      <c r="B237" s="132">
        <v>1016419</v>
      </c>
    </row>
    <row r="238" spans="1:2">
      <c r="A238" s="132">
        <v>236</v>
      </c>
      <c r="B238" s="132">
        <v>1027263</v>
      </c>
    </row>
    <row r="239" spans="1:2">
      <c r="A239" s="132">
        <v>237</v>
      </c>
      <c r="B239" s="132">
        <v>1038176</v>
      </c>
    </row>
    <row r="240" spans="1:2">
      <c r="A240" s="132">
        <v>238</v>
      </c>
      <c r="B240" s="132">
        <v>1049159</v>
      </c>
    </row>
    <row r="241" spans="1:2">
      <c r="A241" s="132">
        <v>239</v>
      </c>
      <c r="B241" s="132">
        <v>1060211</v>
      </c>
    </row>
    <row r="242" spans="1:2">
      <c r="A242" s="132">
        <v>240</v>
      </c>
      <c r="B242" s="132">
        <v>1071332</v>
      </c>
    </row>
    <row r="243" spans="1:2">
      <c r="A243" s="132">
        <v>241</v>
      </c>
      <c r="B243" s="132">
        <v>1082523</v>
      </c>
    </row>
    <row r="244" spans="1:2">
      <c r="A244" s="132">
        <v>242</v>
      </c>
      <c r="B244" s="132">
        <v>1093784</v>
      </c>
    </row>
    <row r="245" spans="1:2">
      <c r="A245" s="132">
        <v>243</v>
      </c>
      <c r="B245" s="132">
        <v>1105115</v>
      </c>
    </row>
    <row r="246" spans="1:2">
      <c r="A246" s="132">
        <v>244</v>
      </c>
      <c r="B246" s="132">
        <v>1116516</v>
      </c>
    </row>
    <row r="247" spans="1:2">
      <c r="A247" s="132">
        <v>245</v>
      </c>
      <c r="B247" s="132">
        <v>1127987</v>
      </c>
    </row>
    <row r="248" spans="1:2">
      <c r="A248" s="132">
        <v>246</v>
      </c>
      <c r="B248" s="132">
        <v>1139529</v>
      </c>
    </row>
    <row r="249" spans="1:2">
      <c r="A249" s="132">
        <v>247</v>
      </c>
      <c r="B249" s="132">
        <v>1151142</v>
      </c>
    </row>
    <row r="250" spans="1:2">
      <c r="A250" s="132">
        <v>248</v>
      </c>
      <c r="B250" s="132">
        <v>1162825</v>
      </c>
    </row>
    <row r="251" spans="1:2">
      <c r="A251" s="132">
        <v>249</v>
      </c>
      <c r="B251" s="132">
        <v>1174579</v>
      </c>
    </row>
    <row r="252" spans="1:2">
      <c r="A252" s="132">
        <v>250</v>
      </c>
      <c r="B252" s="132">
        <v>1186404</v>
      </c>
    </row>
    <row r="253" spans="1:2">
      <c r="A253" s="132">
        <v>251</v>
      </c>
      <c r="B253" s="132">
        <v>1198300</v>
      </c>
    </row>
    <row r="254" spans="1:2">
      <c r="A254" s="132">
        <v>252</v>
      </c>
      <c r="B254" s="132">
        <v>1210267</v>
      </c>
    </row>
    <row r="255" spans="1:2">
      <c r="A255" s="132">
        <v>253</v>
      </c>
      <c r="B255" s="132">
        <v>1222306</v>
      </c>
    </row>
    <row r="256" spans="1:2">
      <c r="A256" s="132">
        <v>254</v>
      </c>
      <c r="B256" s="132">
        <v>1234417</v>
      </c>
    </row>
    <row r="257" spans="1:2">
      <c r="A257" s="132">
        <v>255</v>
      </c>
      <c r="B257" s="132">
        <v>1246599</v>
      </c>
    </row>
    <row r="258" spans="1:2">
      <c r="A258" s="132">
        <v>256</v>
      </c>
      <c r="B258" s="132">
        <v>1258853</v>
      </c>
    </row>
    <row r="259" spans="1:2">
      <c r="A259" s="132">
        <v>257</v>
      </c>
      <c r="B259" s="132">
        <v>1271179</v>
      </c>
    </row>
    <row r="260" spans="1:2">
      <c r="A260" s="132">
        <v>258</v>
      </c>
      <c r="B260" s="132">
        <v>1283577</v>
      </c>
    </row>
    <row r="261" spans="1:2">
      <c r="A261" s="132">
        <v>259</v>
      </c>
      <c r="B261" s="132">
        <v>1296047</v>
      </c>
    </row>
    <row r="262" spans="1:2">
      <c r="A262" s="132">
        <v>260</v>
      </c>
      <c r="B262" s="132">
        <v>1308590</v>
      </c>
    </row>
    <row r="263" spans="1:2">
      <c r="A263" s="132">
        <v>261</v>
      </c>
      <c r="B263" s="132">
        <v>1321206</v>
      </c>
    </row>
    <row r="264" spans="1:2">
      <c r="A264" s="132">
        <v>262</v>
      </c>
      <c r="B264" s="132">
        <v>1333894</v>
      </c>
    </row>
    <row r="265" spans="1:2">
      <c r="A265" s="132">
        <v>263</v>
      </c>
      <c r="B265" s="132">
        <v>1346655</v>
      </c>
    </row>
    <row r="266" spans="1:2">
      <c r="A266" s="132">
        <v>264</v>
      </c>
      <c r="B266" s="132">
        <v>1359489</v>
      </c>
    </row>
    <row r="267" spans="1:2">
      <c r="A267" s="132">
        <v>265</v>
      </c>
      <c r="B267" s="132">
        <v>1372396</v>
      </c>
    </row>
    <row r="268" spans="1:2">
      <c r="A268" s="132">
        <v>266</v>
      </c>
      <c r="B268" s="132">
        <v>1385376</v>
      </c>
    </row>
    <row r="269" spans="1:2">
      <c r="A269" s="132">
        <v>267</v>
      </c>
      <c r="B269" s="132">
        <v>1398430</v>
      </c>
    </row>
    <row r="270" spans="1:2">
      <c r="A270" s="132">
        <v>268</v>
      </c>
      <c r="B270" s="132">
        <v>1411557</v>
      </c>
    </row>
    <row r="271" spans="1:2">
      <c r="A271" s="132">
        <v>269</v>
      </c>
      <c r="B271" s="132">
        <v>1424758</v>
      </c>
    </row>
    <row r="272" spans="1:2">
      <c r="A272" s="132">
        <v>270</v>
      </c>
      <c r="B272" s="132">
        <v>1438033</v>
      </c>
    </row>
    <row r="273" spans="1:2">
      <c r="A273" s="132">
        <v>271</v>
      </c>
      <c r="B273" s="132">
        <v>1451381</v>
      </c>
    </row>
    <row r="274" spans="1:2">
      <c r="A274" s="132">
        <v>272</v>
      </c>
      <c r="B274" s="132">
        <v>1464804</v>
      </c>
    </row>
    <row r="275" spans="1:2">
      <c r="A275" s="132">
        <v>273</v>
      </c>
      <c r="B275" s="132">
        <v>1478301</v>
      </c>
    </row>
    <row r="276" spans="1:2">
      <c r="A276" s="132">
        <v>274</v>
      </c>
      <c r="B276" s="132">
        <v>1491872</v>
      </c>
    </row>
    <row r="277" spans="1:2">
      <c r="A277" s="132">
        <v>275</v>
      </c>
      <c r="B277" s="132">
        <v>1505518</v>
      </c>
    </row>
    <row r="278" spans="1:2">
      <c r="A278" s="132">
        <v>276</v>
      </c>
      <c r="B278" s="132">
        <v>1519238</v>
      </c>
    </row>
    <row r="279" spans="1:2">
      <c r="A279" s="132">
        <v>277</v>
      </c>
      <c r="B279" s="132">
        <v>1533034</v>
      </c>
    </row>
    <row r="280" spans="1:2">
      <c r="A280" s="132">
        <v>278</v>
      </c>
      <c r="B280" s="132">
        <v>1546904</v>
      </c>
    </row>
    <row r="281" spans="1:2">
      <c r="A281" s="132">
        <v>279</v>
      </c>
      <c r="B281" s="132">
        <v>1560849</v>
      </c>
    </row>
    <row r="282" spans="1:2">
      <c r="A282" s="132">
        <v>280</v>
      </c>
      <c r="B282" s="132">
        <v>1574869</v>
      </c>
    </row>
    <row r="283" spans="1:2">
      <c r="A283" s="132">
        <v>281</v>
      </c>
      <c r="B283" s="132">
        <v>1588965</v>
      </c>
    </row>
    <row r="284" spans="1:2">
      <c r="A284" s="132">
        <v>282</v>
      </c>
      <c r="B284" s="132">
        <v>1603136</v>
      </c>
    </row>
    <row r="285" spans="1:2">
      <c r="A285" s="132">
        <v>283</v>
      </c>
      <c r="B285" s="132">
        <v>1617382</v>
      </c>
    </row>
    <row r="286" spans="1:2">
      <c r="A286" s="132">
        <v>284</v>
      </c>
      <c r="B286" s="132">
        <v>1631704</v>
      </c>
    </row>
    <row r="287" spans="1:2">
      <c r="A287" s="132">
        <v>285</v>
      </c>
      <c r="B287" s="132">
        <v>1646102</v>
      </c>
    </row>
    <row r="288" spans="1:2">
      <c r="A288" s="132">
        <v>286</v>
      </c>
      <c r="B288" s="132">
        <v>1660577</v>
      </c>
    </row>
    <row r="289" spans="1:2">
      <c r="A289" s="132">
        <v>287</v>
      </c>
      <c r="B289" s="132">
        <v>1675127</v>
      </c>
    </row>
    <row r="290" spans="1:2">
      <c r="A290" s="132">
        <v>288</v>
      </c>
      <c r="B290" s="132">
        <v>1689753</v>
      </c>
    </row>
    <row r="291" spans="1:2">
      <c r="A291" s="132">
        <v>289</v>
      </c>
      <c r="B291" s="132">
        <v>1704456</v>
      </c>
    </row>
    <row r="292" spans="1:2">
      <c r="A292" s="132">
        <v>290</v>
      </c>
      <c r="B292" s="132">
        <v>1719235</v>
      </c>
    </row>
    <row r="293" spans="1:2">
      <c r="A293" s="132">
        <v>291</v>
      </c>
      <c r="B293" s="132">
        <v>1734091</v>
      </c>
    </row>
    <row r="294" spans="1:2">
      <c r="A294" s="132">
        <v>292</v>
      </c>
      <c r="B294" s="132">
        <v>1749024</v>
      </c>
    </row>
    <row r="295" spans="1:2">
      <c r="A295" s="132">
        <v>293</v>
      </c>
      <c r="B295" s="132">
        <v>1764033</v>
      </c>
    </row>
    <row r="296" spans="1:2">
      <c r="A296" s="132">
        <v>294</v>
      </c>
      <c r="B296" s="132">
        <v>1779120</v>
      </c>
    </row>
    <row r="297" spans="1:2">
      <c r="A297" s="132">
        <v>295</v>
      </c>
      <c r="B297" s="132">
        <v>1794284</v>
      </c>
    </row>
    <row r="298" spans="1:2">
      <c r="A298" s="132">
        <v>296</v>
      </c>
      <c r="B298" s="132">
        <v>1809525</v>
      </c>
    </row>
    <row r="299" spans="1:2">
      <c r="A299" s="132">
        <v>297</v>
      </c>
      <c r="B299" s="132">
        <v>1824843</v>
      </c>
    </row>
    <row r="300" spans="1:2">
      <c r="A300" s="132">
        <v>298</v>
      </c>
      <c r="B300" s="132">
        <v>1840239</v>
      </c>
    </row>
    <row r="301" spans="1:2">
      <c r="A301" s="132">
        <v>299</v>
      </c>
      <c r="B301" s="132">
        <v>1855713</v>
      </c>
    </row>
    <row r="302" spans="1:2">
      <c r="A302" s="132">
        <v>300</v>
      </c>
      <c r="B302" s="132">
        <v>1871264</v>
      </c>
    </row>
    <row r="303" spans="1:2">
      <c r="A303" s="132">
        <v>301</v>
      </c>
      <c r="B303" s="132">
        <v>1886894</v>
      </c>
    </row>
    <row r="304" spans="1:2">
      <c r="A304" s="132">
        <v>302</v>
      </c>
      <c r="B304" s="132">
        <v>1902601</v>
      </c>
    </row>
    <row r="305" spans="1:2">
      <c r="A305" s="132">
        <v>303</v>
      </c>
      <c r="B305" s="132">
        <v>1918387</v>
      </c>
    </row>
    <row r="306" spans="1:2">
      <c r="A306" s="132">
        <v>304</v>
      </c>
      <c r="B306" s="132">
        <v>1934251</v>
      </c>
    </row>
    <row r="307" spans="1:2">
      <c r="A307" s="132">
        <v>305</v>
      </c>
      <c r="B307" s="132">
        <v>1950194</v>
      </c>
    </row>
    <row r="308" spans="1:2">
      <c r="A308" s="132">
        <v>306</v>
      </c>
      <c r="B308" s="132">
        <v>1966215</v>
      </c>
    </row>
    <row r="309" spans="1:2">
      <c r="A309" s="132">
        <v>307</v>
      </c>
      <c r="B309" s="132">
        <v>1982315</v>
      </c>
    </row>
    <row r="310" spans="1:2">
      <c r="A310" s="132">
        <v>308</v>
      </c>
      <c r="B310" s="132">
        <v>1998493</v>
      </c>
    </row>
    <row r="311" spans="1:2">
      <c r="A311" s="132">
        <v>309</v>
      </c>
      <c r="B311" s="132">
        <v>2014751</v>
      </c>
    </row>
    <row r="312" spans="1:2">
      <c r="A312" s="132">
        <v>310</v>
      </c>
      <c r="B312" s="132">
        <v>2031088</v>
      </c>
    </row>
    <row r="313" spans="1:2">
      <c r="A313" s="132">
        <v>311</v>
      </c>
      <c r="B313" s="132">
        <v>2071709</v>
      </c>
    </row>
    <row r="314" spans="1:2">
      <c r="A314" s="132">
        <v>312</v>
      </c>
      <c r="B314" s="132">
        <v>2113143</v>
      </c>
    </row>
    <row r="315" spans="1:2">
      <c r="A315" s="132">
        <v>313</v>
      </c>
      <c r="B315" s="132">
        <v>2155405</v>
      </c>
    </row>
    <row r="316" spans="1:2">
      <c r="A316" s="132">
        <v>314</v>
      </c>
      <c r="B316" s="132">
        <v>2198513</v>
      </c>
    </row>
    <row r="317" spans="1:2">
      <c r="A317" s="132">
        <v>315</v>
      </c>
      <c r="B317" s="132">
        <v>2242483</v>
      </c>
    </row>
    <row r="318" spans="1:2">
      <c r="A318" s="132">
        <v>316</v>
      </c>
      <c r="B318" s="132">
        <v>2287332</v>
      </c>
    </row>
    <row r="319" spans="1:2">
      <c r="A319" s="132">
        <v>317</v>
      </c>
      <c r="B319" s="132">
        <v>2333078</v>
      </c>
    </row>
    <row r="320" spans="1:2">
      <c r="A320" s="132">
        <v>318</v>
      </c>
      <c r="B320" s="132">
        <v>2379739</v>
      </c>
    </row>
    <row r="321" spans="1:2">
      <c r="A321" s="132">
        <v>319</v>
      </c>
      <c r="B321" s="132">
        <v>2427333</v>
      </c>
    </row>
    <row r="322" spans="1:2">
      <c r="A322" s="132">
        <v>320</v>
      </c>
      <c r="B322" s="132">
        <v>2475879</v>
      </c>
    </row>
    <row r="323" spans="1:2">
      <c r="A323" s="132">
        <v>321</v>
      </c>
      <c r="B323" s="132">
        <v>2525396</v>
      </c>
    </row>
    <row r="324" spans="1:2">
      <c r="A324" s="132">
        <v>322</v>
      </c>
      <c r="B324" s="132">
        <v>2575903</v>
      </c>
    </row>
    <row r="325" spans="1:2">
      <c r="A325" s="132">
        <v>323</v>
      </c>
      <c r="B325" s="132">
        <v>2627421</v>
      </c>
    </row>
    <row r="326" spans="1:2">
      <c r="A326" s="132">
        <v>324</v>
      </c>
      <c r="B326" s="132">
        <v>2679969</v>
      </c>
    </row>
    <row r="327" spans="1:2">
      <c r="A327" s="132">
        <v>325</v>
      </c>
      <c r="B327" s="132">
        <v>2733568</v>
      </c>
    </row>
    <row r="328" spans="1:2">
      <c r="A328" s="132">
        <v>326</v>
      </c>
      <c r="B328" s="132">
        <v>2788239</v>
      </c>
    </row>
    <row r="329" spans="1:2">
      <c r="A329" s="132">
        <v>327</v>
      </c>
      <c r="B329" s="132">
        <v>2844003</v>
      </c>
    </row>
    <row r="330" spans="1:2">
      <c r="A330" s="132">
        <v>328</v>
      </c>
      <c r="B330" s="132">
        <v>2900883</v>
      </c>
    </row>
    <row r="331" spans="1:2">
      <c r="A331" s="132">
        <v>329</v>
      </c>
      <c r="B331" s="132">
        <v>2958900</v>
      </c>
    </row>
    <row r="332" spans="1:2">
      <c r="A332" s="132">
        <v>330</v>
      </c>
      <c r="B332" s="132">
        <v>3018078</v>
      </c>
    </row>
    <row r="333" spans="1:2">
      <c r="A333" s="132">
        <v>331</v>
      </c>
      <c r="B333" s="132">
        <v>3078439</v>
      </c>
    </row>
    <row r="334" spans="1:2">
      <c r="A334" s="132">
        <v>332</v>
      </c>
      <c r="B334" s="132">
        <v>3140007</v>
      </c>
    </row>
    <row r="335" spans="1:2">
      <c r="A335" s="132">
        <v>333</v>
      </c>
      <c r="B335" s="132">
        <v>3202807</v>
      </c>
    </row>
    <row r="336" spans="1:2">
      <c r="A336" s="132">
        <v>334</v>
      </c>
      <c r="B336" s="132">
        <v>3266863</v>
      </c>
    </row>
    <row r="337" spans="1:2">
      <c r="A337" s="132">
        <v>335</v>
      </c>
      <c r="B337" s="132">
        <v>3332200</v>
      </c>
    </row>
    <row r="338" spans="1:2">
      <c r="A338" s="132">
        <v>336</v>
      </c>
      <c r="B338" s="132">
        <v>3398844</v>
      </c>
    </row>
    <row r="339" spans="1:2">
      <c r="A339" s="132">
        <v>337</v>
      </c>
      <c r="B339" s="132">
        <v>3466820</v>
      </c>
    </row>
    <row r="340" spans="1:2">
      <c r="A340" s="132">
        <v>338</v>
      </c>
      <c r="B340" s="132">
        <v>3536156</v>
      </c>
    </row>
    <row r="341" spans="1:2">
      <c r="A341" s="132">
        <v>339</v>
      </c>
      <c r="B341" s="132">
        <v>3606879</v>
      </c>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7"/>
  <sheetViews>
    <sheetView topLeftCell="A379" workbookViewId="0">
      <selection activeCell="K355" sqref="K355"/>
    </sheetView>
  </sheetViews>
  <sheetFormatPr defaultColWidth="9" defaultRowHeight="11.25"/>
  <cols>
    <col min="1" max="1" width="9" style="129"/>
    <col min="2" max="2" width="22.125" style="12" customWidth="1"/>
    <col min="3" max="3" width="20.5" style="12" customWidth="1"/>
    <col min="4" max="6" width="9" style="12"/>
    <col min="7" max="7" width="20.875" style="12" customWidth="1"/>
    <col min="8" max="10" width="9" style="12"/>
    <col min="11" max="11" width="66.625" style="12" customWidth="1"/>
    <col min="12" max="16384" width="9" style="129"/>
  </cols>
  <sheetData>
    <row r="1" s="38" customFormat="1" ht="14.25" spans="1:11">
      <c r="A1" s="43" t="s">
        <v>913</v>
      </c>
      <c r="B1" s="44"/>
      <c r="C1" s="45" t="s">
        <v>914</v>
      </c>
      <c r="D1" s="46"/>
      <c r="E1" s="46"/>
      <c r="F1" s="46"/>
      <c r="G1" s="46"/>
      <c r="H1" s="46"/>
      <c r="I1" s="46"/>
      <c r="J1" s="46"/>
      <c r="K1" s="46"/>
    </row>
    <row r="2" spans="1:11">
      <c r="A2" s="129" t="s">
        <v>915</v>
      </c>
      <c r="B2" s="130" t="s">
        <v>916</v>
      </c>
      <c r="C2" s="130" t="s">
        <v>917</v>
      </c>
      <c r="D2" s="130" t="s">
        <v>918</v>
      </c>
      <c r="G2" s="12" t="s">
        <v>919</v>
      </c>
      <c r="H2" s="130" t="s">
        <v>920</v>
      </c>
      <c r="I2" s="130" t="s">
        <v>918</v>
      </c>
      <c r="J2" s="130" t="s">
        <v>921</v>
      </c>
      <c r="K2" s="130" t="s">
        <v>922</v>
      </c>
    </row>
    <row r="3" spans="2:11">
      <c r="B3" s="12" t="s">
        <v>923</v>
      </c>
      <c r="C3" s="12" t="s">
        <v>924</v>
      </c>
      <c r="D3" s="12">
        <v>3</v>
      </c>
      <c r="G3" s="12" t="s">
        <v>925</v>
      </c>
      <c r="H3" s="12">
        <v>10001</v>
      </c>
      <c r="I3" s="12">
        <v>1</v>
      </c>
      <c r="J3" s="12">
        <v>30</v>
      </c>
      <c r="K3" s="12" t="s">
        <v>926</v>
      </c>
    </row>
    <row r="4" spans="3:11">
      <c r="C4" s="12" t="s">
        <v>927</v>
      </c>
      <c r="D4" s="12">
        <v>3</v>
      </c>
      <c r="G4" s="12" t="s">
        <v>928</v>
      </c>
      <c r="H4" s="12">
        <v>10002</v>
      </c>
      <c r="I4" s="12">
        <v>1</v>
      </c>
      <c r="J4" s="12">
        <v>30</v>
      </c>
      <c r="K4" s="12" t="s">
        <v>929</v>
      </c>
    </row>
    <row r="5" spans="3:11">
      <c r="C5" s="12" t="s">
        <v>930</v>
      </c>
      <c r="D5" s="12">
        <v>3</v>
      </c>
      <c r="G5" s="12" t="s">
        <v>931</v>
      </c>
      <c r="H5" s="12">
        <v>10003</v>
      </c>
      <c r="I5" s="12">
        <v>1</v>
      </c>
      <c r="J5" s="12">
        <v>30</v>
      </c>
      <c r="K5" s="12" t="s">
        <v>932</v>
      </c>
    </row>
    <row r="6" spans="3:11">
      <c r="C6" s="12" t="s">
        <v>933</v>
      </c>
      <c r="D6" s="12">
        <v>1</v>
      </c>
      <c r="G6" s="12" t="s">
        <v>934</v>
      </c>
      <c r="H6" s="12">
        <v>10004</v>
      </c>
      <c r="I6" s="12">
        <v>1</v>
      </c>
      <c r="J6" s="12">
        <v>30</v>
      </c>
      <c r="K6" s="12" t="s">
        <v>935</v>
      </c>
    </row>
    <row r="7" spans="3:11">
      <c r="C7" s="12" t="s">
        <v>936</v>
      </c>
      <c r="D7" s="12">
        <v>1</v>
      </c>
      <c r="G7" s="12" t="s">
        <v>937</v>
      </c>
      <c r="H7" s="12">
        <v>10005</v>
      </c>
      <c r="I7" s="12">
        <v>1</v>
      </c>
      <c r="J7" s="12">
        <v>30</v>
      </c>
      <c r="K7" s="12" t="s">
        <v>938</v>
      </c>
    </row>
    <row r="8" spans="3:11">
      <c r="C8" s="12" t="s">
        <v>939</v>
      </c>
      <c r="D8" s="12">
        <v>3</v>
      </c>
      <c r="G8" s="12" t="s">
        <v>940</v>
      </c>
      <c r="H8" s="12">
        <v>10006</v>
      </c>
      <c r="I8" s="12">
        <v>1</v>
      </c>
      <c r="J8" s="12">
        <v>30</v>
      </c>
      <c r="K8" s="12" t="s">
        <v>941</v>
      </c>
    </row>
    <row r="9" spans="3:11">
      <c r="C9" s="12" t="s">
        <v>942</v>
      </c>
      <c r="D9" s="12">
        <v>1</v>
      </c>
      <c r="G9" s="12" t="s">
        <v>943</v>
      </c>
      <c r="H9" s="12">
        <v>10007</v>
      </c>
      <c r="I9" s="12">
        <v>1</v>
      </c>
      <c r="J9" s="12">
        <v>30</v>
      </c>
      <c r="K9" s="12" t="s">
        <v>944</v>
      </c>
    </row>
    <row r="10" spans="3:11">
      <c r="C10" s="12" t="s">
        <v>945</v>
      </c>
      <c r="D10" s="12">
        <v>3</v>
      </c>
      <c r="G10" s="12" t="s">
        <v>946</v>
      </c>
      <c r="H10" s="12">
        <v>10008</v>
      </c>
      <c r="I10" s="12">
        <v>1</v>
      </c>
      <c r="J10" s="12">
        <v>30</v>
      </c>
      <c r="K10" s="12" t="s">
        <v>947</v>
      </c>
    </row>
    <row r="11" spans="3:11">
      <c r="C11" s="12" t="s">
        <v>948</v>
      </c>
      <c r="D11" s="12">
        <v>1</v>
      </c>
      <c r="H11" s="12">
        <v>10009</v>
      </c>
      <c r="I11" s="12">
        <v>1</v>
      </c>
      <c r="J11" s="12">
        <v>30</v>
      </c>
      <c r="K11" s="12" t="s">
        <v>949</v>
      </c>
    </row>
    <row r="12" spans="3:11">
      <c r="C12" s="12" t="s">
        <v>950</v>
      </c>
      <c r="D12" s="12">
        <v>3</v>
      </c>
      <c r="H12" s="12">
        <v>10010</v>
      </c>
      <c r="I12" s="12">
        <v>1</v>
      </c>
      <c r="J12" s="12">
        <v>30</v>
      </c>
      <c r="K12" s="12" t="s">
        <v>951</v>
      </c>
    </row>
    <row r="13" spans="3:11">
      <c r="C13" s="12" t="s">
        <v>952</v>
      </c>
      <c r="D13" s="12">
        <v>1</v>
      </c>
      <c r="H13" s="12">
        <v>10011</v>
      </c>
      <c r="I13" s="12">
        <v>1</v>
      </c>
      <c r="J13" s="12">
        <v>30</v>
      </c>
      <c r="K13" s="12" t="s">
        <v>953</v>
      </c>
    </row>
    <row r="14" spans="3:11">
      <c r="C14" s="12" t="s">
        <v>954</v>
      </c>
      <c r="D14" s="12">
        <v>3</v>
      </c>
      <c r="H14" s="12">
        <v>10012</v>
      </c>
      <c r="I14" s="12">
        <v>1</v>
      </c>
      <c r="J14" s="12">
        <v>30</v>
      </c>
      <c r="K14" s="12" t="s">
        <v>955</v>
      </c>
    </row>
    <row r="15" spans="3:11">
      <c r="C15" s="12" t="s">
        <v>956</v>
      </c>
      <c r="D15" s="12">
        <v>1</v>
      </c>
      <c r="H15" s="12">
        <v>10013</v>
      </c>
      <c r="I15" s="12">
        <v>1</v>
      </c>
      <c r="J15" s="12">
        <v>30</v>
      </c>
      <c r="K15" s="12" t="s">
        <v>957</v>
      </c>
    </row>
    <row r="16" spans="3:11">
      <c r="C16" s="12" t="s">
        <v>958</v>
      </c>
      <c r="D16" s="12">
        <v>3</v>
      </c>
      <c r="H16" s="12">
        <v>11001</v>
      </c>
      <c r="I16" s="12">
        <v>1</v>
      </c>
      <c r="J16" s="12">
        <v>68</v>
      </c>
      <c r="K16" s="12" t="s">
        <v>959</v>
      </c>
    </row>
    <row r="17" spans="3:11">
      <c r="C17" s="12" t="s">
        <v>960</v>
      </c>
      <c r="D17" s="12">
        <v>1</v>
      </c>
      <c r="H17" s="12">
        <v>11002</v>
      </c>
      <c r="I17" s="12">
        <v>1</v>
      </c>
      <c r="J17" s="12">
        <v>68</v>
      </c>
      <c r="K17" s="12" t="s">
        <v>961</v>
      </c>
    </row>
    <row r="18" spans="3:11">
      <c r="C18" s="12" t="s">
        <v>962</v>
      </c>
      <c r="D18" s="12">
        <v>3</v>
      </c>
      <c r="H18" s="12">
        <v>11003</v>
      </c>
      <c r="I18" s="12">
        <v>1</v>
      </c>
      <c r="J18" s="12">
        <v>68</v>
      </c>
      <c r="K18" s="12" t="s">
        <v>963</v>
      </c>
    </row>
    <row r="19" spans="3:11">
      <c r="C19" s="12" t="s">
        <v>964</v>
      </c>
      <c r="D19" s="12">
        <v>1</v>
      </c>
      <c r="H19" s="12">
        <v>11004</v>
      </c>
      <c r="I19" s="12">
        <v>1</v>
      </c>
      <c r="J19" s="12">
        <v>68</v>
      </c>
      <c r="K19" s="12" t="s">
        <v>965</v>
      </c>
    </row>
    <row r="20" spans="3:11">
      <c r="C20" s="12" t="s">
        <v>966</v>
      </c>
      <c r="D20" s="12">
        <v>3</v>
      </c>
      <c r="H20" s="12">
        <v>11005</v>
      </c>
      <c r="I20" s="12">
        <v>1</v>
      </c>
      <c r="J20" s="12">
        <v>68</v>
      </c>
      <c r="K20" s="12" t="s">
        <v>967</v>
      </c>
    </row>
    <row r="21" spans="3:11">
      <c r="C21" s="12" t="s">
        <v>968</v>
      </c>
      <c r="D21" s="12">
        <v>1</v>
      </c>
      <c r="H21" s="12">
        <v>11006</v>
      </c>
      <c r="I21" s="12">
        <v>1</v>
      </c>
      <c r="J21" s="12">
        <v>68</v>
      </c>
      <c r="K21" s="12" t="s">
        <v>969</v>
      </c>
    </row>
    <row r="22" spans="3:11">
      <c r="C22" s="12" t="s">
        <v>970</v>
      </c>
      <c r="D22" s="12">
        <v>3</v>
      </c>
      <c r="H22" s="12">
        <v>11007</v>
      </c>
      <c r="I22" s="12">
        <v>1</v>
      </c>
      <c r="J22" s="12">
        <v>68</v>
      </c>
      <c r="K22" s="12" t="s">
        <v>971</v>
      </c>
    </row>
    <row r="23" spans="3:11">
      <c r="C23" s="12" t="s">
        <v>972</v>
      </c>
      <c r="D23" s="12">
        <v>1</v>
      </c>
      <c r="H23" s="12">
        <v>11008</v>
      </c>
      <c r="I23" s="12">
        <v>1</v>
      </c>
      <c r="J23" s="12">
        <v>68</v>
      </c>
      <c r="K23" s="12" t="s">
        <v>973</v>
      </c>
    </row>
    <row r="24" spans="3:11">
      <c r="C24" s="12" t="s">
        <v>974</v>
      </c>
      <c r="D24" s="12">
        <v>3</v>
      </c>
      <c r="H24" s="12">
        <v>11009</v>
      </c>
      <c r="I24" s="12">
        <v>1</v>
      </c>
      <c r="J24" s="12">
        <v>68</v>
      </c>
      <c r="K24" s="12" t="s">
        <v>975</v>
      </c>
    </row>
    <row r="25" spans="3:11">
      <c r="C25" s="12" t="s">
        <v>976</v>
      </c>
      <c r="D25" s="12">
        <v>1</v>
      </c>
      <c r="H25" s="12">
        <v>11010</v>
      </c>
      <c r="I25" s="12">
        <v>1</v>
      </c>
      <c r="J25" s="12">
        <v>68</v>
      </c>
      <c r="K25" s="12" t="s">
        <v>977</v>
      </c>
    </row>
    <row r="26" spans="3:11">
      <c r="C26" s="12" t="s">
        <v>978</v>
      </c>
      <c r="D26" s="12">
        <v>1</v>
      </c>
      <c r="H26" s="12">
        <v>11011</v>
      </c>
      <c r="I26" s="12">
        <v>1</v>
      </c>
      <c r="J26" s="12">
        <v>68</v>
      </c>
      <c r="K26" s="12" t="s">
        <v>979</v>
      </c>
    </row>
    <row r="27" spans="3:11">
      <c r="C27" s="12" t="s">
        <v>980</v>
      </c>
      <c r="D27" s="12">
        <v>1</v>
      </c>
      <c r="H27" s="12">
        <v>11012</v>
      </c>
      <c r="I27" s="12">
        <v>1</v>
      </c>
      <c r="J27" s="12">
        <v>68</v>
      </c>
      <c r="K27" s="12" t="s">
        <v>981</v>
      </c>
    </row>
    <row r="28" spans="3:11">
      <c r="C28" s="12" t="s">
        <v>982</v>
      </c>
      <c r="D28" s="12">
        <v>1</v>
      </c>
      <c r="H28" s="12">
        <v>11013</v>
      </c>
      <c r="I28" s="12">
        <v>1</v>
      </c>
      <c r="J28" s="12">
        <v>68</v>
      </c>
      <c r="K28" s="12" t="s">
        <v>983</v>
      </c>
    </row>
    <row r="29" spans="3:11">
      <c r="C29" s="12" t="s">
        <v>984</v>
      </c>
      <c r="D29" s="12">
        <v>1</v>
      </c>
      <c r="H29" s="12">
        <v>12001</v>
      </c>
      <c r="I29" s="12">
        <v>1</v>
      </c>
      <c r="J29" s="12">
        <v>128</v>
      </c>
      <c r="K29" s="12" t="s">
        <v>985</v>
      </c>
    </row>
    <row r="30" spans="3:11">
      <c r="C30" s="12" t="s">
        <v>986</v>
      </c>
      <c r="D30" s="12">
        <v>1</v>
      </c>
      <c r="H30" s="12">
        <v>12002</v>
      </c>
      <c r="I30" s="12">
        <v>1</v>
      </c>
      <c r="J30" s="12">
        <v>128</v>
      </c>
      <c r="K30" s="12" t="s">
        <v>987</v>
      </c>
    </row>
    <row r="31" spans="3:11">
      <c r="C31" s="12" t="s">
        <v>988</v>
      </c>
      <c r="D31" s="12">
        <v>3</v>
      </c>
      <c r="H31" s="12">
        <v>12003</v>
      </c>
      <c r="I31" s="12">
        <v>1</v>
      </c>
      <c r="J31" s="12">
        <v>128</v>
      </c>
      <c r="K31" s="12" t="s">
        <v>989</v>
      </c>
    </row>
    <row r="32" spans="3:11">
      <c r="C32" s="12" t="s">
        <v>990</v>
      </c>
      <c r="D32" s="12">
        <v>1</v>
      </c>
      <c r="H32" s="12">
        <v>12004</v>
      </c>
      <c r="I32" s="12">
        <v>1</v>
      </c>
      <c r="J32" s="12">
        <v>128</v>
      </c>
      <c r="K32" s="12" t="s">
        <v>991</v>
      </c>
    </row>
    <row r="33" spans="3:11">
      <c r="C33" s="12" t="s">
        <v>992</v>
      </c>
      <c r="D33" s="12">
        <v>1</v>
      </c>
      <c r="H33" s="12">
        <v>12005</v>
      </c>
      <c r="I33" s="12">
        <v>1</v>
      </c>
      <c r="J33" s="12">
        <v>128</v>
      </c>
      <c r="K33" s="12" t="s">
        <v>993</v>
      </c>
    </row>
    <row r="34" spans="3:11">
      <c r="C34" s="12" t="s">
        <v>994</v>
      </c>
      <c r="D34" s="12">
        <v>1</v>
      </c>
      <c r="H34" s="12">
        <v>12006</v>
      </c>
      <c r="I34" s="12">
        <v>1</v>
      </c>
      <c r="J34" s="12">
        <v>128</v>
      </c>
      <c r="K34" s="12" t="s">
        <v>995</v>
      </c>
    </row>
    <row r="35" spans="2:11">
      <c r="B35" s="12" t="s">
        <v>996</v>
      </c>
      <c r="C35" s="12" t="s">
        <v>997</v>
      </c>
      <c r="D35" s="12">
        <v>1</v>
      </c>
      <c r="H35" s="12">
        <v>12007</v>
      </c>
      <c r="I35" s="12">
        <v>1</v>
      </c>
      <c r="J35" s="12">
        <v>128</v>
      </c>
      <c r="K35" s="12" t="s">
        <v>998</v>
      </c>
    </row>
    <row r="36" spans="2:11">
      <c r="B36" s="12" t="s">
        <v>999</v>
      </c>
      <c r="C36" s="12" t="s">
        <v>1000</v>
      </c>
      <c r="D36" s="12">
        <v>1</v>
      </c>
      <c r="H36" s="12">
        <v>12008</v>
      </c>
      <c r="I36" s="12">
        <v>1</v>
      </c>
      <c r="J36" s="12">
        <v>128</v>
      </c>
      <c r="K36" s="12" t="s">
        <v>1001</v>
      </c>
    </row>
    <row r="37" spans="2:11">
      <c r="B37" s="12" t="s">
        <v>1002</v>
      </c>
      <c r="C37" s="12" t="s">
        <v>1003</v>
      </c>
      <c r="D37" s="12">
        <v>1</v>
      </c>
      <c r="H37" s="12">
        <v>12009</v>
      </c>
      <c r="I37" s="12">
        <v>1</v>
      </c>
      <c r="J37" s="12">
        <v>128</v>
      </c>
      <c r="K37" s="12" t="s">
        <v>1004</v>
      </c>
    </row>
    <row r="38" spans="2:11">
      <c r="B38" s="12" t="s">
        <v>1005</v>
      </c>
      <c r="C38" s="12" t="s">
        <v>1006</v>
      </c>
      <c r="D38" s="12">
        <v>1</v>
      </c>
      <c r="H38" s="12">
        <v>12010</v>
      </c>
      <c r="I38" s="12">
        <v>1</v>
      </c>
      <c r="J38" s="12">
        <v>128</v>
      </c>
      <c r="K38" s="12" t="s">
        <v>1007</v>
      </c>
    </row>
    <row r="39" spans="2:11">
      <c r="B39" s="12" t="s">
        <v>1008</v>
      </c>
      <c r="C39" s="12" t="s">
        <v>1009</v>
      </c>
      <c r="D39" s="12">
        <v>1</v>
      </c>
      <c r="H39" s="12">
        <v>12011</v>
      </c>
      <c r="I39" s="12">
        <v>1</v>
      </c>
      <c r="J39" s="12">
        <v>128</v>
      </c>
      <c r="K39" s="12" t="s">
        <v>1010</v>
      </c>
    </row>
    <row r="40" spans="3:11">
      <c r="C40" s="12" t="s">
        <v>1011</v>
      </c>
      <c r="D40" s="12">
        <v>1</v>
      </c>
      <c r="H40" s="12">
        <v>12012</v>
      </c>
      <c r="I40" s="12">
        <v>1</v>
      </c>
      <c r="J40" s="12">
        <v>128</v>
      </c>
      <c r="K40" s="12" t="s">
        <v>1012</v>
      </c>
    </row>
    <row r="41" spans="3:11">
      <c r="C41" s="12" t="s">
        <v>1013</v>
      </c>
      <c r="D41" s="12">
        <v>1</v>
      </c>
      <c r="H41" s="12">
        <v>12013</v>
      </c>
      <c r="I41" s="12">
        <v>1</v>
      </c>
      <c r="J41" s="12">
        <v>128</v>
      </c>
      <c r="K41" s="12" t="s">
        <v>1014</v>
      </c>
    </row>
    <row r="42" spans="3:11">
      <c r="C42" s="12" t="s">
        <v>1015</v>
      </c>
      <c r="D42" s="12">
        <v>1</v>
      </c>
      <c r="H42" s="12">
        <v>12014</v>
      </c>
      <c r="I42" s="12">
        <v>1</v>
      </c>
      <c r="J42" s="12">
        <v>128</v>
      </c>
      <c r="K42" s="12" t="s">
        <v>1016</v>
      </c>
    </row>
    <row r="43" spans="3:11">
      <c r="C43" s="12" t="s">
        <v>1017</v>
      </c>
      <c r="D43" s="12">
        <v>1</v>
      </c>
      <c r="H43" s="12">
        <v>12015</v>
      </c>
      <c r="I43" s="12">
        <v>1</v>
      </c>
      <c r="J43" s="12">
        <v>128</v>
      </c>
      <c r="K43" s="12" t="s">
        <v>1014</v>
      </c>
    </row>
    <row r="44" spans="3:11">
      <c r="C44" s="12" t="s">
        <v>1018</v>
      </c>
      <c r="D44" s="12">
        <v>1</v>
      </c>
      <c r="H44" s="12">
        <v>12016</v>
      </c>
      <c r="I44" s="12">
        <v>1</v>
      </c>
      <c r="J44" s="12">
        <v>128</v>
      </c>
      <c r="K44" s="12" t="s">
        <v>1019</v>
      </c>
    </row>
    <row r="45" spans="3:11">
      <c r="C45" s="12" t="s">
        <v>1020</v>
      </c>
      <c r="D45" s="12">
        <v>1</v>
      </c>
      <c r="H45" s="12">
        <v>12017</v>
      </c>
      <c r="I45" s="12">
        <v>1</v>
      </c>
      <c r="J45" s="12">
        <v>128</v>
      </c>
      <c r="K45" s="12" t="s">
        <v>1021</v>
      </c>
    </row>
    <row r="46" spans="3:11">
      <c r="C46" s="12" t="s">
        <v>1022</v>
      </c>
      <c r="D46" s="12">
        <v>1</v>
      </c>
      <c r="H46" s="12">
        <v>12018</v>
      </c>
      <c r="I46" s="12">
        <v>1</v>
      </c>
      <c r="J46" s="12">
        <v>128</v>
      </c>
      <c r="K46" s="12" t="s">
        <v>1023</v>
      </c>
    </row>
    <row r="47" spans="3:11">
      <c r="C47" s="12" t="s">
        <v>1024</v>
      </c>
      <c r="D47" s="12">
        <v>1</v>
      </c>
      <c r="H47" s="12">
        <v>13001</v>
      </c>
      <c r="I47" s="12">
        <v>1</v>
      </c>
      <c r="J47" s="12">
        <v>198</v>
      </c>
      <c r="K47" s="12" t="s">
        <v>1025</v>
      </c>
    </row>
    <row r="48" spans="3:11">
      <c r="C48" s="12" t="s">
        <v>1026</v>
      </c>
      <c r="D48" s="12">
        <v>1</v>
      </c>
      <c r="H48" s="12">
        <v>13002</v>
      </c>
      <c r="I48" s="12">
        <v>1</v>
      </c>
      <c r="J48" s="12">
        <v>198</v>
      </c>
      <c r="K48" s="12" t="s">
        <v>1027</v>
      </c>
    </row>
    <row r="49" spans="3:11">
      <c r="C49" s="12" t="s">
        <v>1028</v>
      </c>
      <c r="D49" s="12">
        <v>1</v>
      </c>
      <c r="H49" s="12">
        <v>13003</v>
      </c>
      <c r="I49" s="12">
        <v>1</v>
      </c>
      <c r="J49" s="12">
        <v>198</v>
      </c>
      <c r="K49" s="12" t="s">
        <v>1029</v>
      </c>
    </row>
    <row r="50" spans="3:11">
      <c r="C50" s="12" t="s">
        <v>1030</v>
      </c>
      <c r="D50" s="12">
        <v>1</v>
      </c>
      <c r="H50" s="12">
        <v>13004</v>
      </c>
      <c r="I50" s="12">
        <v>1</v>
      </c>
      <c r="J50" s="12">
        <v>198</v>
      </c>
      <c r="K50" s="12" t="s">
        <v>1031</v>
      </c>
    </row>
    <row r="51" spans="3:11">
      <c r="C51" s="12" t="s">
        <v>1032</v>
      </c>
      <c r="D51" s="12">
        <v>1</v>
      </c>
      <c r="H51" s="12">
        <v>13005</v>
      </c>
      <c r="I51" s="12">
        <v>1</v>
      </c>
      <c r="J51" s="12">
        <v>198</v>
      </c>
      <c r="K51" s="12" t="s">
        <v>1033</v>
      </c>
    </row>
    <row r="52" spans="3:11">
      <c r="C52" s="12" t="s">
        <v>1034</v>
      </c>
      <c r="D52" s="12">
        <v>1</v>
      </c>
      <c r="H52" s="12">
        <v>13006</v>
      </c>
      <c r="I52" s="12">
        <v>1</v>
      </c>
      <c r="J52" s="12">
        <v>198</v>
      </c>
      <c r="K52" s="12" t="s">
        <v>1035</v>
      </c>
    </row>
    <row r="53" spans="3:11">
      <c r="C53" s="12" t="s">
        <v>1036</v>
      </c>
      <c r="D53" s="12">
        <v>1</v>
      </c>
      <c r="H53" s="12">
        <v>13007</v>
      </c>
      <c r="I53" s="12">
        <v>1</v>
      </c>
      <c r="J53" s="12">
        <v>198</v>
      </c>
      <c r="K53" s="12" t="s">
        <v>1037</v>
      </c>
    </row>
    <row r="54" spans="3:11">
      <c r="C54" s="12" t="s">
        <v>1038</v>
      </c>
      <c r="D54" s="12">
        <v>1</v>
      </c>
      <c r="H54" s="12">
        <v>13008</v>
      </c>
      <c r="I54" s="12">
        <v>1</v>
      </c>
      <c r="J54" s="12">
        <v>198</v>
      </c>
      <c r="K54" s="12" t="s">
        <v>1039</v>
      </c>
    </row>
    <row r="55" spans="3:11">
      <c r="C55" s="12" t="s">
        <v>1040</v>
      </c>
      <c r="D55" s="12">
        <v>1</v>
      </c>
      <c r="H55" s="12">
        <v>13009</v>
      </c>
      <c r="I55" s="12">
        <v>1</v>
      </c>
      <c r="J55" s="12">
        <v>198</v>
      </c>
      <c r="K55" s="12" t="s">
        <v>1041</v>
      </c>
    </row>
    <row r="56" spans="3:11">
      <c r="C56" s="12" t="s">
        <v>1042</v>
      </c>
      <c r="D56" s="12">
        <v>1</v>
      </c>
      <c r="H56" s="12">
        <v>13010</v>
      </c>
      <c r="I56" s="12">
        <v>1</v>
      </c>
      <c r="J56" s="12">
        <v>198</v>
      </c>
      <c r="K56" s="12" t="s">
        <v>1043</v>
      </c>
    </row>
    <row r="57" spans="3:11">
      <c r="C57" s="12" t="s">
        <v>1044</v>
      </c>
      <c r="D57" s="12">
        <v>1</v>
      </c>
      <c r="H57" s="12">
        <v>13011</v>
      </c>
      <c r="I57" s="12">
        <v>1</v>
      </c>
      <c r="J57" s="12">
        <v>198</v>
      </c>
      <c r="K57" s="12" t="s">
        <v>1045</v>
      </c>
    </row>
    <row r="58" spans="3:11">
      <c r="C58" s="12" t="s">
        <v>1046</v>
      </c>
      <c r="D58" s="12">
        <v>1</v>
      </c>
      <c r="H58" s="12">
        <v>13012</v>
      </c>
      <c r="I58" s="12">
        <v>1</v>
      </c>
      <c r="J58" s="12">
        <v>198</v>
      </c>
      <c r="K58" s="12" t="s">
        <v>1047</v>
      </c>
    </row>
    <row r="59" spans="2:11">
      <c r="B59" s="12" t="s">
        <v>1048</v>
      </c>
      <c r="C59" s="12" t="s">
        <v>1049</v>
      </c>
      <c r="D59" s="12">
        <v>1</v>
      </c>
      <c r="H59" s="12">
        <v>13013</v>
      </c>
      <c r="I59" s="12">
        <v>1</v>
      </c>
      <c r="J59" s="12">
        <v>198</v>
      </c>
      <c r="K59" s="12" t="s">
        <v>1050</v>
      </c>
    </row>
    <row r="60" spans="3:11">
      <c r="C60" s="12" t="s">
        <v>1051</v>
      </c>
      <c r="D60" s="12">
        <v>1</v>
      </c>
      <c r="H60" s="12">
        <v>13014</v>
      </c>
      <c r="I60" s="12">
        <v>1</v>
      </c>
      <c r="J60" s="12">
        <v>198</v>
      </c>
      <c r="K60" s="12" t="s">
        <v>1052</v>
      </c>
    </row>
    <row r="61" spans="3:11">
      <c r="C61" s="12" t="s">
        <v>1053</v>
      </c>
      <c r="D61" s="12">
        <v>1</v>
      </c>
      <c r="H61" s="12">
        <v>13015</v>
      </c>
      <c r="I61" s="12">
        <v>1</v>
      </c>
      <c r="J61" s="12">
        <v>198</v>
      </c>
      <c r="K61" s="12" t="s">
        <v>1054</v>
      </c>
    </row>
    <row r="62" spans="3:11">
      <c r="C62" s="12" t="s">
        <v>1055</v>
      </c>
      <c r="D62" s="12">
        <v>1</v>
      </c>
      <c r="H62" s="12">
        <v>13016</v>
      </c>
      <c r="I62" s="12">
        <v>1</v>
      </c>
      <c r="J62" s="12">
        <v>198</v>
      </c>
      <c r="K62" s="12" t="s">
        <v>1056</v>
      </c>
    </row>
    <row r="63" spans="3:11">
      <c r="C63" s="12" t="s">
        <v>1057</v>
      </c>
      <c r="D63" s="12">
        <v>1</v>
      </c>
      <c r="H63" s="12">
        <v>13017</v>
      </c>
      <c r="I63" s="12">
        <v>1</v>
      </c>
      <c r="J63" s="12">
        <v>198</v>
      </c>
      <c r="K63" s="12" t="s">
        <v>1058</v>
      </c>
    </row>
    <row r="64" spans="3:11">
      <c r="C64" s="12" t="s">
        <v>1059</v>
      </c>
      <c r="D64" s="12">
        <v>1</v>
      </c>
      <c r="H64" s="12">
        <v>13018</v>
      </c>
      <c r="I64" s="12">
        <v>1</v>
      </c>
      <c r="J64" s="12">
        <v>198</v>
      </c>
      <c r="K64" s="12" t="s">
        <v>1060</v>
      </c>
    </row>
    <row r="65" spans="3:11">
      <c r="C65" s="12" t="s">
        <v>1061</v>
      </c>
      <c r="D65" s="12">
        <v>1</v>
      </c>
      <c r="H65" s="12">
        <v>13019</v>
      </c>
      <c r="I65" s="12">
        <v>1</v>
      </c>
      <c r="J65" s="12">
        <v>198</v>
      </c>
      <c r="K65" s="12" t="s">
        <v>1062</v>
      </c>
    </row>
    <row r="66" spans="3:11">
      <c r="C66" s="12" t="s">
        <v>1063</v>
      </c>
      <c r="D66" s="12">
        <v>1</v>
      </c>
      <c r="H66" s="12">
        <v>13020</v>
      </c>
      <c r="I66" s="12">
        <v>1</v>
      </c>
      <c r="J66" s="12">
        <v>198</v>
      </c>
      <c r="K66" s="12" t="s">
        <v>1064</v>
      </c>
    </row>
    <row r="67" spans="3:11">
      <c r="C67" s="12" t="s">
        <v>1065</v>
      </c>
      <c r="D67" s="12">
        <v>1</v>
      </c>
      <c r="H67" s="12">
        <v>13021</v>
      </c>
      <c r="I67" s="12">
        <v>1</v>
      </c>
      <c r="J67" s="12">
        <v>198</v>
      </c>
      <c r="K67" s="12" t="s">
        <v>1066</v>
      </c>
    </row>
    <row r="68" spans="3:11">
      <c r="C68" s="12" t="s">
        <v>1067</v>
      </c>
      <c r="D68" s="12">
        <v>1</v>
      </c>
      <c r="H68" s="12">
        <v>13022</v>
      </c>
      <c r="I68" s="12">
        <v>1</v>
      </c>
      <c r="J68" s="12">
        <v>198</v>
      </c>
      <c r="K68" s="12" t="s">
        <v>1068</v>
      </c>
    </row>
    <row r="69" spans="3:11">
      <c r="C69" s="12" t="s">
        <v>1069</v>
      </c>
      <c r="D69" s="12">
        <v>1</v>
      </c>
      <c r="H69" s="12">
        <v>13023</v>
      </c>
      <c r="I69" s="12">
        <v>1</v>
      </c>
      <c r="J69" s="12">
        <v>198</v>
      </c>
      <c r="K69" s="12" t="s">
        <v>1070</v>
      </c>
    </row>
    <row r="70" spans="3:11">
      <c r="C70" s="12" t="s">
        <v>1071</v>
      </c>
      <c r="D70" s="12">
        <v>1</v>
      </c>
      <c r="H70" s="12">
        <v>13024</v>
      </c>
      <c r="I70" s="12">
        <v>1</v>
      </c>
      <c r="J70" s="12">
        <v>198</v>
      </c>
      <c r="K70" s="12" t="s">
        <v>1072</v>
      </c>
    </row>
    <row r="71" spans="3:11">
      <c r="C71" s="12" t="s">
        <v>1073</v>
      </c>
      <c r="D71" s="12">
        <v>1</v>
      </c>
      <c r="H71" s="12">
        <v>13025</v>
      </c>
      <c r="I71" s="12">
        <v>1</v>
      </c>
      <c r="J71" s="12">
        <v>198</v>
      </c>
      <c r="K71" s="12" t="s">
        <v>1074</v>
      </c>
    </row>
    <row r="72" spans="3:11">
      <c r="C72" s="12" t="s">
        <v>1075</v>
      </c>
      <c r="D72" s="12">
        <v>1</v>
      </c>
      <c r="H72" s="12">
        <v>13026</v>
      </c>
      <c r="I72" s="12">
        <v>1</v>
      </c>
      <c r="J72" s="12">
        <v>198</v>
      </c>
      <c r="K72" s="12" t="s">
        <v>1076</v>
      </c>
    </row>
    <row r="73" spans="3:11">
      <c r="C73" s="12" t="s">
        <v>1077</v>
      </c>
      <c r="D73" s="12">
        <v>1</v>
      </c>
      <c r="H73" s="12">
        <v>14001</v>
      </c>
      <c r="I73" s="12">
        <v>1</v>
      </c>
      <c r="J73" s="12">
        <v>328</v>
      </c>
      <c r="K73" s="12" t="s">
        <v>1078</v>
      </c>
    </row>
    <row r="74" spans="3:11">
      <c r="C74" s="12" t="s">
        <v>1079</v>
      </c>
      <c r="D74" s="12">
        <v>1</v>
      </c>
      <c r="H74" s="12">
        <v>14002</v>
      </c>
      <c r="I74" s="12">
        <v>1</v>
      </c>
      <c r="J74" s="12">
        <v>328</v>
      </c>
      <c r="K74" s="12" t="s">
        <v>1080</v>
      </c>
    </row>
    <row r="75" spans="2:11">
      <c r="B75" s="12" t="s">
        <v>1081</v>
      </c>
      <c r="C75" s="12" t="s">
        <v>1082</v>
      </c>
      <c r="D75" s="12">
        <v>2</v>
      </c>
      <c r="H75" s="12">
        <v>14003</v>
      </c>
      <c r="I75" s="12">
        <v>1</v>
      </c>
      <c r="J75" s="12">
        <v>328</v>
      </c>
      <c r="K75" s="12" t="s">
        <v>1083</v>
      </c>
    </row>
    <row r="76" spans="2:11">
      <c r="B76" s="12" t="s">
        <v>1084</v>
      </c>
      <c r="C76" s="12" t="s">
        <v>1085</v>
      </c>
      <c r="D76" s="12">
        <v>2</v>
      </c>
      <c r="H76" s="12">
        <v>14004</v>
      </c>
      <c r="I76" s="12">
        <v>1</v>
      </c>
      <c r="J76" s="12">
        <v>328</v>
      </c>
      <c r="K76" s="12" t="s">
        <v>1086</v>
      </c>
    </row>
    <row r="77" spans="2:11">
      <c r="B77" s="12" t="s">
        <v>1087</v>
      </c>
      <c r="C77" s="12" t="s">
        <v>1088</v>
      </c>
      <c r="D77" s="12">
        <v>2</v>
      </c>
      <c r="H77" s="12">
        <v>14005</v>
      </c>
      <c r="I77" s="12">
        <v>1</v>
      </c>
      <c r="J77" s="12">
        <v>328</v>
      </c>
      <c r="K77" s="12" t="s">
        <v>1089</v>
      </c>
    </row>
    <row r="78" spans="2:11">
      <c r="B78" s="12" t="s">
        <v>1090</v>
      </c>
      <c r="C78" s="12" t="s">
        <v>1091</v>
      </c>
      <c r="D78" s="12">
        <v>4</v>
      </c>
      <c r="H78" s="12">
        <v>14006</v>
      </c>
      <c r="I78" s="12">
        <v>1</v>
      </c>
      <c r="J78" s="12">
        <v>328</v>
      </c>
      <c r="K78" s="12" t="s">
        <v>1092</v>
      </c>
    </row>
    <row r="79" spans="3:11">
      <c r="C79" s="12" t="s">
        <v>1093</v>
      </c>
      <c r="D79" s="12">
        <v>4</v>
      </c>
      <c r="H79" s="12">
        <v>14007</v>
      </c>
      <c r="I79" s="12">
        <v>1</v>
      </c>
      <c r="J79" s="12">
        <v>328</v>
      </c>
      <c r="K79" s="12" t="s">
        <v>1094</v>
      </c>
    </row>
    <row r="80" spans="3:11">
      <c r="C80" s="12" t="s">
        <v>1095</v>
      </c>
      <c r="D80" s="12">
        <v>4</v>
      </c>
      <c r="H80" s="12">
        <v>14008</v>
      </c>
      <c r="I80" s="12">
        <v>1</v>
      </c>
      <c r="J80" s="12">
        <v>328</v>
      </c>
      <c r="K80" s="12" t="s">
        <v>1096</v>
      </c>
    </row>
    <row r="81" spans="3:11">
      <c r="C81" s="12" t="s">
        <v>1097</v>
      </c>
      <c r="D81" s="12">
        <v>4</v>
      </c>
      <c r="H81" s="12">
        <v>14009</v>
      </c>
      <c r="I81" s="12">
        <v>1</v>
      </c>
      <c r="J81" s="12">
        <v>328</v>
      </c>
      <c r="K81" s="12" t="s">
        <v>1098</v>
      </c>
    </row>
    <row r="82" spans="3:11">
      <c r="C82" s="12" t="s">
        <v>1099</v>
      </c>
      <c r="D82" s="12">
        <v>4</v>
      </c>
      <c r="H82" s="12">
        <v>14010</v>
      </c>
      <c r="I82" s="12">
        <v>1</v>
      </c>
      <c r="J82" s="12">
        <v>328</v>
      </c>
      <c r="K82" s="12" t="s">
        <v>1100</v>
      </c>
    </row>
    <row r="83" spans="3:11">
      <c r="C83" s="12" t="s">
        <v>1101</v>
      </c>
      <c r="D83" s="12">
        <v>4</v>
      </c>
      <c r="H83" s="12">
        <v>14011</v>
      </c>
      <c r="I83" s="12">
        <v>1</v>
      </c>
      <c r="J83" s="12">
        <v>328</v>
      </c>
      <c r="K83" s="12" t="s">
        <v>1102</v>
      </c>
    </row>
    <row r="84" spans="3:11">
      <c r="C84" s="12" t="s">
        <v>1103</v>
      </c>
      <c r="D84" s="12">
        <v>4</v>
      </c>
      <c r="H84" s="12">
        <v>14012</v>
      </c>
      <c r="I84" s="12">
        <v>1</v>
      </c>
      <c r="J84" s="12">
        <v>328</v>
      </c>
      <c r="K84" s="12" t="s">
        <v>1104</v>
      </c>
    </row>
    <row r="85" spans="3:11">
      <c r="C85" s="12" t="s">
        <v>1105</v>
      </c>
      <c r="D85" s="12">
        <v>4</v>
      </c>
      <c r="H85" s="12">
        <v>14013</v>
      </c>
      <c r="I85" s="12">
        <v>1</v>
      </c>
      <c r="J85" s="12">
        <v>328</v>
      </c>
      <c r="K85" s="12" t="s">
        <v>1106</v>
      </c>
    </row>
    <row r="86" spans="3:11">
      <c r="C86" s="12" t="s">
        <v>1107</v>
      </c>
      <c r="D86" s="12">
        <v>5</v>
      </c>
      <c r="H86" s="12">
        <v>14014</v>
      </c>
      <c r="I86" s="12">
        <v>1</v>
      </c>
      <c r="J86" s="12">
        <v>328</v>
      </c>
      <c r="K86" s="12" t="s">
        <v>1108</v>
      </c>
    </row>
    <row r="87" spans="2:11">
      <c r="B87" s="12" t="s">
        <v>1109</v>
      </c>
      <c r="C87" s="12" t="s">
        <v>1110</v>
      </c>
      <c r="D87" s="12">
        <v>6</v>
      </c>
      <c r="H87" s="12">
        <v>14015</v>
      </c>
      <c r="I87" s="12">
        <v>1</v>
      </c>
      <c r="J87" s="12">
        <v>328</v>
      </c>
      <c r="K87" s="12" t="s">
        <v>1111</v>
      </c>
    </row>
    <row r="88" spans="3:11">
      <c r="C88" s="12" t="s">
        <v>1112</v>
      </c>
      <c r="D88" s="12">
        <v>6</v>
      </c>
      <c r="H88" s="12">
        <v>14016</v>
      </c>
      <c r="I88" s="12">
        <v>1</v>
      </c>
      <c r="J88" s="12">
        <v>328</v>
      </c>
      <c r="K88" s="12" t="s">
        <v>1113</v>
      </c>
    </row>
    <row r="89" spans="3:11">
      <c r="C89" s="12" t="s">
        <v>1114</v>
      </c>
      <c r="D89" s="12">
        <v>6</v>
      </c>
      <c r="H89" s="12">
        <v>14017</v>
      </c>
      <c r="I89" s="12">
        <v>1</v>
      </c>
      <c r="J89" s="12">
        <v>328</v>
      </c>
      <c r="K89" s="12" t="s">
        <v>1115</v>
      </c>
    </row>
    <row r="90" spans="2:11">
      <c r="B90" s="12" t="s">
        <v>473</v>
      </c>
      <c r="C90" s="12" t="s">
        <v>1116</v>
      </c>
      <c r="D90" s="12">
        <v>7</v>
      </c>
      <c r="H90" s="12">
        <v>14018</v>
      </c>
      <c r="I90" s="12">
        <v>1</v>
      </c>
      <c r="J90" s="12">
        <v>328</v>
      </c>
      <c r="K90" s="12" t="s">
        <v>1117</v>
      </c>
    </row>
    <row r="91" spans="3:11">
      <c r="C91" s="12" t="s">
        <v>1118</v>
      </c>
      <c r="D91" s="12">
        <v>7</v>
      </c>
      <c r="H91" s="12">
        <v>14019</v>
      </c>
      <c r="I91" s="12">
        <v>1</v>
      </c>
      <c r="J91" s="12">
        <v>328</v>
      </c>
      <c r="K91" s="12" t="s">
        <v>1119</v>
      </c>
    </row>
    <row r="92" spans="3:11">
      <c r="C92" s="12" t="s">
        <v>1120</v>
      </c>
      <c r="D92" s="12">
        <v>7</v>
      </c>
      <c r="H92" s="12">
        <v>14020</v>
      </c>
      <c r="I92" s="12">
        <v>1</v>
      </c>
      <c r="J92" s="12">
        <v>328</v>
      </c>
      <c r="K92" s="12" t="s">
        <v>1121</v>
      </c>
    </row>
    <row r="93" spans="3:11">
      <c r="C93" s="12" t="s">
        <v>1122</v>
      </c>
      <c r="D93" s="12">
        <v>7</v>
      </c>
      <c r="H93" s="12">
        <v>14021</v>
      </c>
      <c r="I93" s="12">
        <v>1</v>
      </c>
      <c r="J93" s="12">
        <v>328</v>
      </c>
      <c r="K93" s="12" t="s">
        <v>1123</v>
      </c>
    </row>
    <row r="94" spans="3:11">
      <c r="C94" s="12" t="s">
        <v>1124</v>
      </c>
      <c r="D94" s="12">
        <v>7</v>
      </c>
      <c r="H94" s="12">
        <v>14022</v>
      </c>
      <c r="I94" s="12">
        <v>1</v>
      </c>
      <c r="J94" s="12">
        <v>328</v>
      </c>
      <c r="K94" s="12" t="s">
        <v>1125</v>
      </c>
    </row>
    <row r="95" spans="3:11">
      <c r="C95" s="12" t="s">
        <v>1126</v>
      </c>
      <c r="D95" s="12">
        <v>7</v>
      </c>
      <c r="H95" s="12">
        <v>14023</v>
      </c>
      <c r="I95" s="12">
        <v>1</v>
      </c>
      <c r="J95" s="12">
        <v>328</v>
      </c>
      <c r="K95" s="12" t="s">
        <v>1127</v>
      </c>
    </row>
    <row r="96" spans="3:11">
      <c r="C96" s="12" t="s">
        <v>1128</v>
      </c>
      <c r="D96" s="12">
        <v>7</v>
      </c>
      <c r="H96" s="12">
        <v>14024</v>
      </c>
      <c r="I96" s="12">
        <v>1</v>
      </c>
      <c r="J96" s="12">
        <v>328</v>
      </c>
      <c r="K96" s="12" t="s">
        <v>1129</v>
      </c>
    </row>
    <row r="97" spans="3:11">
      <c r="C97" s="12" t="s">
        <v>1130</v>
      </c>
      <c r="D97" s="12">
        <v>7</v>
      </c>
      <c r="H97" s="12">
        <v>14025</v>
      </c>
      <c r="I97" s="12">
        <v>1</v>
      </c>
      <c r="J97" s="12">
        <v>328</v>
      </c>
      <c r="K97" s="12" t="s">
        <v>1131</v>
      </c>
    </row>
    <row r="98" spans="3:11">
      <c r="C98" s="12" t="s">
        <v>1132</v>
      </c>
      <c r="D98" s="12">
        <v>7</v>
      </c>
      <c r="H98" s="12">
        <v>14026</v>
      </c>
      <c r="I98" s="12">
        <v>1</v>
      </c>
      <c r="J98" s="12">
        <v>328</v>
      </c>
      <c r="K98" s="12" t="s">
        <v>1133</v>
      </c>
    </row>
    <row r="99" spans="3:11">
      <c r="C99" s="12" t="s">
        <v>1134</v>
      </c>
      <c r="D99" s="12">
        <v>7</v>
      </c>
      <c r="H99" s="12">
        <v>15001</v>
      </c>
      <c r="I99" s="12">
        <v>1</v>
      </c>
      <c r="J99" s="12">
        <v>648</v>
      </c>
      <c r="K99" s="12" t="s">
        <v>1135</v>
      </c>
    </row>
    <row r="100" spans="3:11">
      <c r="C100" s="12" t="s">
        <v>1136</v>
      </c>
      <c r="D100" s="12">
        <v>7</v>
      </c>
      <c r="H100" s="12">
        <v>15002</v>
      </c>
      <c r="I100" s="12">
        <v>1</v>
      </c>
      <c r="J100" s="12">
        <v>648</v>
      </c>
      <c r="K100" s="12" t="s">
        <v>1137</v>
      </c>
    </row>
    <row r="101" spans="3:9">
      <c r="C101" s="12" t="s">
        <v>1138</v>
      </c>
      <c r="D101" s="12">
        <v>7</v>
      </c>
      <c r="I101" s="12" t="s">
        <v>1139</v>
      </c>
    </row>
    <row r="102" spans="3:11">
      <c r="C102" s="12" t="s">
        <v>1140</v>
      </c>
      <c r="D102" s="12">
        <v>7</v>
      </c>
      <c r="H102" s="12">
        <v>20001</v>
      </c>
      <c r="I102" s="12">
        <v>2</v>
      </c>
      <c r="J102" s="12">
        <v>30</v>
      </c>
      <c r="K102" s="12" t="s">
        <v>1141</v>
      </c>
    </row>
    <row r="103" spans="3:11">
      <c r="C103" s="12" t="s">
        <v>1142</v>
      </c>
      <c r="D103" s="12">
        <v>7</v>
      </c>
      <c r="H103" s="12">
        <v>20002</v>
      </c>
      <c r="I103" s="12">
        <v>2</v>
      </c>
      <c r="J103" s="12">
        <v>68</v>
      </c>
      <c r="K103" s="12" t="s">
        <v>1143</v>
      </c>
    </row>
    <row r="104" spans="3:11">
      <c r="C104" s="12" t="s">
        <v>1144</v>
      </c>
      <c r="D104" s="12">
        <v>7</v>
      </c>
      <c r="H104" s="12">
        <v>20003</v>
      </c>
      <c r="I104" s="12">
        <v>2</v>
      </c>
      <c r="J104" s="12">
        <v>128</v>
      </c>
      <c r="K104" s="12" t="s">
        <v>1145</v>
      </c>
    </row>
    <row r="105" spans="3:11">
      <c r="C105" s="12" t="s">
        <v>1146</v>
      </c>
      <c r="D105" s="12">
        <v>7</v>
      </c>
      <c r="H105" s="12">
        <v>20004</v>
      </c>
      <c r="I105" s="12">
        <v>2</v>
      </c>
      <c r="J105" s="12">
        <v>198</v>
      </c>
      <c r="K105" s="12" t="s">
        <v>1147</v>
      </c>
    </row>
    <row r="106" spans="3:11">
      <c r="C106" s="12" t="s">
        <v>1148</v>
      </c>
      <c r="D106" s="12">
        <v>7</v>
      </c>
      <c r="H106" s="12">
        <v>20005</v>
      </c>
      <c r="I106" s="12">
        <v>2</v>
      </c>
      <c r="J106" s="12">
        <v>328</v>
      </c>
      <c r="K106" s="12" t="s">
        <v>1149</v>
      </c>
    </row>
    <row r="107" spans="3:11">
      <c r="C107" s="12" t="s">
        <v>1150</v>
      </c>
      <c r="D107" s="12">
        <v>7</v>
      </c>
      <c r="H107" s="12">
        <v>20006</v>
      </c>
      <c r="I107" s="12">
        <v>2</v>
      </c>
      <c r="J107" s="12">
        <v>648</v>
      </c>
      <c r="K107" s="12" t="s">
        <v>1151</v>
      </c>
    </row>
    <row r="108" spans="3:11">
      <c r="C108" s="12" t="s">
        <v>1152</v>
      </c>
      <c r="D108" s="12">
        <v>7</v>
      </c>
      <c r="H108" s="12">
        <v>20007</v>
      </c>
      <c r="I108" s="12">
        <v>2</v>
      </c>
      <c r="J108" s="12">
        <v>128</v>
      </c>
      <c r="K108" s="12" t="s">
        <v>1153</v>
      </c>
    </row>
    <row r="109" spans="3:11">
      <c r="C109" s="12" t="s">
        <v>1154</v>
      </c>
      <c r="D109" s="12">
        <v>7</v>
      </c>
      <c r="H109" s="12">
        <v>20008</v>
      </c>
      <c r="I109" s="12">
        <v>2</v>
      </c>
      <c r="J109" s="12">
        <v>198</v>
      </c>
      <c r="K109" s="12" t="s">
        <v>1155</v>
      </c>
    </row>
    <row r="110" spans="3:11">
      <c r="C110" s="12" t="s">
        <v>1156</v>
      </c>
      <c r="D110" s="12">
        <v>7</v>
      </c>
      <c r="H110" s="12">
        <v>20009</v>
      </c>
      <c r="I110" s="12">
        <v>2</v>
      </c>
      <c r="J110" s="12">
        <v>328</v>
      </c>
      <c r="K110" s="12" t="s">
        <v>1157</v>
      </c>
    </row>
    <row r="111" spans="3:11">
      <c r="C111" s="12" t="s">
        <v>1158</v>
      </c>
      <c r="D111" s="12">
        <v>7</v>
      </c>
      <c r="H111" s="12">
        <v>20010</v>
      </c>
      <c r="I111" s="12">
        <v>2</v>
      </c>
      <c r="J111" s="12">
        <v>648</v>
      </c>
      <c r="K111" s="12" t="s">
        <v>1159</v>
      </c>
    </row>
    <row r="112" spans="3:11">
      <c r="C112" s="12" t="s">
        <v>1160</v>
      </c>
      <c r="D112" s="12">
        <v>7</v>
      </c>
      <c r="H112" s="12">
        <v>20011</v>
      </c>
      <c r="I112" s="12">
        <v>2</v>
      </c>
      <c r="J112" s="12">
        <v>328</v>
      </c>
      <c r="K112" s="12" t="s">
        <v>1161</v>
      </c>
    </row>
    <row r="113" spans="3:11">
      <c r="C113" s="12" t="s">
        <v>1162</v>
      </c>
      <c r="D113" s="12">
        <v>7</v>
      </c>
      <c r="H113" s="12">
        <v>20012</v>
      </c>
      <c r="I113" s="12">
        <v>2</v>
      </c>
      <c r="J113" s="12">
        <v>648</v>
      </c>
      <c r="K113" s="12" t="s">
        <v>1163</v>
      </c>
    </row>
    <row r="114" spans="3:9">
      <c r="C114" s="12" t="s">
        <v>1164</v>
      </c>
      <c r="D114" s="12">
        <v>7</v>
      </c>
      <c r="I114" s="12" t="s">
        <v>1165</v>
      </c>
    </row>
    <row r="115" spans="3:11">
      <c r="C115" s="12" t="s">
        <v>1166</v>
      </c>
      <c r="D115" s="12">
        <v>7</v>
      </c>
      <c r="H115" s="12">
        <v>30001</v>
      </c>
      <c r="I115" s="12">
        <v>3</v>
      </c>
      <c r="J115" s="12">
        <v>30</v>
      </c>
      <c r="K115" s="12" t="s">
        <v>1167</v>
      </c>
    </row>
    <row r="116" spans="3:11">
      <c r="C116" s="12" t="s">
        <v>1168</v>
      </c>
      <c r="D116" s="12">
        <v>7</v>
      </c>
      <c r="H116" s="12">
        <v>30002</v>
      </c>
      <c r="I116" s="12">
        <v>3</v>
      </c>
      <c r="J116" s="12">
        <v>68</v>
      </c>
      <c r="K116" s="12" t="s">
        <v>1169</v>
      </c>
    </row>
    <row r="117" spans="3:11">
      <c r="C117" s="12" t="s">
        <v>1170</v>
      </c>
      <c r="D117" s="12">
        <v>7</v>
      </c>
      <c r="H117" s="12">
        <v>30003</v>
      </c>
      <c r="I117" s="12">
        <v>3</v>
      </c>
      <c r="J117" s="12">
        <v>128</v>
      </c>
      <c r="K117" s="12" t="s">
        <v>1171</v>
      </c>
    </row>
    <row r="118" spans="3:11">
      <c r="C118" s="12" t="s">
        <v>1172</v>
      </c>
      <c r="D118" s="12">
        <v>7</v>
      </c>
      <c r="H118" s="12">
        <v>30004</v>
      </c>
      <c r="I118" s="12">
        <v>3</v>
      </c>
      <c r="J118" s="12">
        <v>198</v>
      </c>
      <c r="K118" s="12" t="s">
        <v>1173</v>
      </c>
    </row>
    <row r="119" spans="3:11">
      <c r="C119" s="12" t="s">
        <v>1174</v>
      </c>
      <c r="D119" s="12">
        <v>7</v>
      </c>
      <c r="H119" s="12">
        <v>30005</v>
      </c>
      <c r="I119" s="12">
        <v>3</v>
      </c>
      <c r="J119" s="12">
        <v>328</v>
      </c>
      <c r="K119" s="12" t="s">
        <v>1175</v>
      </c>
    </row>
    <row r="120" spans="3:11">
      <c r="C120" s="12" t="s">
        <v>1176</v>
      </c>
      <c r="D120" s="12">
        <v>7</v>
      </c>
      <c r="H120" s="12">
        <v>30006</v>
      </c>
      <c r="I120" s="12">
        <v>3</v>
      </c>
      <c r="J120" s="12">
        <v>648</v>
      </c>
      <c r="K120" s="12" t="s">
        <v>1177</v>
      </c>
    </row>
    <row r="121" spans="3:4">
      <c r="C121" s="12" t="s">
        <v>1178</v>
      </c>
      <c r="D121" s="12">
        <v>7</v>
      </c>
    </row>
    <row r="122" spans="3:9">
      <c r="C122" s="12" t="s">
        <v>1179</v>
      </c>
      <c r="D122" s="12">
        <v>7</v>
      </c>
      <c r="I122" s="12" t="s">
        <v>1180</v>
      </c>
    </row>
    <row r="123" spans="3:11">
      <c r="C123" s="12" t="s">
        <v>1181</v>
      </c>
      <c r="D123" s="12">
        <v>7</v>
      </c>
      <c r="H123" s="12">
        <v>31001</v>
      </c>
      <c r="I123" s="12">
        <v>3</v>
      </c>
      <c r="J123" s="12">
        <v>30</v>
      </c>
      <c r="K123" s="12" t="s">
        <v>1182</v>
      </c>
    </row>
    <row r="124" spans="3:11">
      <c r="C124" s="12" t="s">
        <v>1183</v>
      </c>
      <c r="D124" s="12">
        <v>7</v>
      </c>
      <c r="H124" s="12">
        <v>31002</v>
      </c>
      <c r="I124" s="12">
        <v>3</v>
      </c>
      <c r="J124" s="12">
        <v>68</v>
      </c>
      <c r="K124" s="12" t="s">
        <v>1184</v>
      </c>
    </row>
    <row r="125" spans="2:11">
      <c r="B125" s="12" t="s">
        <v>1185</v>
      </c>
      <c r="C125" s="12" t="s">
        <v>1186</v>
      </c>
      <c r="D125" s="12">
        <v>8</v>
      </c>
      <c r="H125" s="12">
        <v>31003</v>
      </c>
      <c r="I125" s="12">
        <v>3</v>
      </c>
      <c r="J125" s="12">
        <v>128</v>
      </c>
      <c r="K125" s="12" t="s">
        <v>1187</v>
      </c>
    </row>
    <row r="126" spans="3:11">
      <c r="C126" s="12" t="s">
        <v>1188</v>
      </c>
      <c r="D126" s="12">
        <v>8</v>
      </c>
      <c r="H126" s="12">
        <v>31004</v>
      </c>
      <c r="I126" s="12">
        <v>3</v>
      </c>
      <c r="J126" s="12">
        <v>198</v>
      </c>
      <c r="K126" s="12" t="s">
        <v>1189</v>
      </c>
    </row>
    <row r="127" spans="3:11">
      <c r="C127" s="12" t="s">
        <v>1190</v>
      </c>
      <c r="D127" s="12">
        <v>8</v>
      </c>
      <c r="H127" s="12">
        <v>31005</v>
      </c>
      <c r="I127" s="12">
        <v>3</v>
      </c>
      <c r="J127" s="12">
        <v>328</v>
      </c>
      <c r="K127" s="12" t="s">
        <v>1191</v>
      </c>
    </row>
    <row r="128" spans="3:11">
      <c r="C128" s="12" t="s">
        <v>1192</v>
      </c>
      <c r="D128" s="12">
        <v>8</v>
      </c>
      <c r="H128" s="12">
        <v>31006</v>
      </c>
      <c r="I128" s="12">
        <v>3</v>
      </c>
      <c r="J128" s="12">
        <v>648</v>
      </c>
      <c r="K128" s="12" t="s">
        <v>1193</v>
      </c>
    </row>
    <row r="129" spans="3:4">
      <c r="C129" s="12" t="s">
        <v>1194</v>
      </c>
      <c r="D129" s="12">
        <v>8</v>
      </c>
    </row>
    <row r="130" spans="3:9">
      <c r="C130" s="12" t="s">
        <v>1195</v>
      </c>
      <c r="D130" s="12">
        <v>8</v>
      </c>
      <c r="I130" s="12" t="s">
        <v>1196</v>
      </c>
    </row>
    <row r="131" spans="3:11">
      <c r="C131" s="12" t="s">
        <v>1197</v>
      </c>
      <c r="D131" s="12">
        <v>8</v>
      </c>
      <c r="H131" s="12">
        <v>32001</v>
      </c>
      <c r="I131" s="12">
        <v>3</v>
      </c>
      <c r="J131" s="12">
        <v>30</v>
      </c>
      <c r="K131" s="12" t="s">
        <v>1182</v>
      </c>
    </row>
    <row r="132" spans="3:11">
      <c r="C132" s="12" t="s">
        <v>1198</v>
      </c>
      <c r="D132" s="12">
        <v>8</v>
      </c>
      <c r="H132" s="12">
        <v>32002</v>
      </c>
      <c r="I132" s="12">
        <v>3</v>
      </c>
      <c r="J132" s="12">
        <v>68</v>
      </c>
      <c r="K132" s="12" t="s">
        <v>1184</v>
      </c>
    </row>
    <row r="133" spans="3:11">
      <c r="C133" s="12" t="s">
        <v>1199</v>
      </c>
      <c r="D133" s="12">
        <v>8</v>
      </c>
      <c r="H133" s="12">
        <v>32003</v>
      </c>
      <c r="I133" s="12">
        <v>3</v>
      </c>
      <c r="J133" s="12">
        <v>128</v>
      </c>
      <c r="K133" s="12" t="s">
        <v>1187</v>
      </c>
    </row>
    <row r="134" spans="3:11">
      <c r="C134" s="12" t="s">
        <v>1200</v>
      </c>
      <c r="D134" s="12">
        <v>8</v>
      </c>
      <c r="H134" s="12">
        <v>32004</v>
      </c>
      <c r="I134" s="12">
        <v>3</v>
      </c>
      <c r="J134" s="12">
        <v>198</v>
      </c>
      <c r="K134" s="12" t="s">
        <v>1189</v>
      </c>
    </row>
    <row r="135" spans="3:11">
      <c r="C135" s="12" t="s">
        <v>1201</v>
      </c>
      <c r="D135" s="12">
        <v>8</v>
      </c>
      <c r="H135" s="12">
        <v>32005</v>
      </c>
      <c r="I135" s="12">
        <v>3</v>
      </c>
      <c r="J135" s="12">
        <v>328</v>
      </c>
      <c r="K135" s="12" t="s">
        <v>1191</v>
      </c>
    </row>
    <row r="136" spans="3:11">
      <c r="C136" s="12" t="s">
        <v>1202</v>
      </c>
      <c r="D136" s="12">
        <v>8</v>
      </c>
      <c r="H136" s="12">
        <v>32006</v>
      </c>
      <c r="I136" s="12">
        <v>3</v>
      </c>
      <c r="J136" s="12">
        <v>648</v>
      </c>
      <c r="K136" s="12" t="s">
        <v>1193</v>
      </c>
    </row>
    <row r="137" spans="3:4">
      <c r="C137" s="12" t="s">
        <v>1203</v>
      </c>
      <c r="D137" s="12">
        <v>8</v>
      </c>
    </row>
    <row r="138" spans="3:9">
      <c r="C138" s="12" t="s">
        <v>1204</v>
      </c>
      <c r="D138" s="12">
        <v>8</v>
      </c>
      <c r="I138" s="12" t="s">
        <v>1205</v>
      </c>
    </row>
    <row r="139" spans="3:11">
      <c r="C139" s="12" t="s">
        <v>1206</v>
      </c>
      <c r="D139" s="12">
        <v>8</v>
      </c>
      <c r="H139" s="12">
        <v>33001</v>
      </c>
      <c r="I139" s="12">
        <v>3</v>
      </c>
      <c r="J139" s="12">
        <v>30</v>
      </c>
      <c r="K139" s="12" t="s">
        <v>1182</v>
      </c>
    </row>
    <row r="140" spans="3:11">
      <c r="C140" s="12" t="s">
        <v>1207</v>
      </c>
      <c r="D140" s="12">
        <v>8</v>
      </c>
      <c r="H140" s="12">
        <v>33002</v>
      </c>
      <c r="I140" s="12">
        <v>3</v>
      </c>
      <c r="J140" s="12">
        <v>68</v>
      </c>
      <c r="K140" s="12" t="s">
        <v>1184</v>
      </c>
    </row>
    <row r="141" spans="3:11">
      <c r="C141" s="12" t="s">
        <v>1208</v>
      </c>
      <c r="D141" s="12">
        <v>8</v>
      </c>
      <c r="H141" s="12">
        <v>33003</v>
      </c>
      <c r="I141" s="12">
        <v>3</v>
      </c>
      <c r="J141" s="12">
        <v>128</v>
      </c>
      <c r="K141" s="12" t="s">
        <v>1209</v>
      </c>
    </row>
    <row r="142" spans="3:11">
      <c r="C142" s="12" t="s">
        <v>1210</v>
      </c>
      <c r="D142" s="12">
        <v>8</v>
      </c>
      <c r="H142" s="12">
        <v>33004</v>
      </c>
      <c r="I142" s="12">
        <v>3</v>
      </c>
      <c r="J142" s="12">
        <v>198</v>
      </c>
      <c r="K142" s="12" t="s">
        <v>1211</v>
      </c>
    </row>
    <row r="143" spans="3:11">
      <c r="C143" s="12" t="s">
        <v>1212</v>
      </c>
      <c r="D143" s="12">
        <v>8</v>
      </c>
      <c r="H143" s="12">
        <v>33005</v>
      </c>
      <c r="I143" s="12">
        <v>3</v>
      </c>
      <c r="J143" s="12">
        <v>328</v>
      </c>
      <c r="K143" s="12" t="s">
        <v>1213</v>
      </c>
    </row>
    <row r="144" spans="3:11">
      <c r="C144" s="12" t="s">
        <v>1214</v>
      </c>
      <c r="D144" s="12">
        <v>8</v>
      </c>
      <c r="H144" s="12">
        <v>33006</v>
      </c>
      <c r="I144" s="12">
        <v>3</v>
      </c>
      <c r="J144" s="12">
        <v>648</v>
      </c>
      <c r="K144" s="12" t="s">
        <v>1215</v>
      </c>
    </row>
    <row r="145" spans="3:4">
      <c r="C145" s="12" t="s">
        <v>1216</v>
      </c>
      <c r="D145" s="12">
        <v>8</v>
      </c>
    </row>
    <row r="146" spans="3:9">
      <c r="C146" s="12" t="s">
        <v>1217</v>
      </c>
      <c r="D146" s="12">
        <v>8</v>
      </c>
      <c r="I146" s="12" t="s">
        <v>1218</v>
      </c>
    </row>
    <row r="147" spans="3:11">
      <c r="C147" s="12" t="s">
        <v>1219</v>
      </c>
      <c r="D147" s="12">
        <v>8</v>
      </c>
      <c r="H147" s="12">
        <v>34001</v>
      </c>
      <c r="I147" s="12">
        <v>3</v>
      </c>
      <c r="J147" s="12">
        <v>30</v>
      </c>
      <c r="K147" s="12" t="s">
        <v>1220</v>
      </c>
    </row>
    <row r="148" spans="3:11">
      <c r="C148" s="12" t="s">
        <v>1221</v>
      </c>
      <c r="D148" s="12">
        <v>8</v>
      </c>
      <c r="H148" s="12">
        <v>34002</v>
      </c>
      <c r="I148" s="12">
        <v>3</v>
      </c>
      <c r="J148" s="12">
        <v>68</v>
      </c>
      <c r="K148" s="12" t="s">
        <v>1222</v>
      </c>
    </row>
    <row r="149" spans="3:11">
      <c r="C149" s="12" t="s">
        <v>1223</v>
      </c>
      <c r="D149" s="12">
        <v>8</v>
      </c>
      <c r="H149" s="12">
        <v>34003</v>
      </c>
      <c r="I149" s="12">
        <v>3</v>
      </c>
      <c r="J149" s="12">
        <v>128</v>
      </c>
      <c r="K149" s="12" t="s">
        <v>1224</v>
      </c>
    </row>
    <row r="150" spans="8:11">
      <c r="H150" s="12">
        <v>34004</v>
      </c>
      <c r="I150" s="12">
        <v>3</v>
      </c>
      <c r="J150" s="12">
        <v>198</v>
      </c>
      <c r="K150" s="12" t="s">
        <v>1225</v>
      </c>
    </row>
    <row r="151" spans="8:11">
      <c r="H151" s="12">
        <v>34005</v>
      </c>
      <c r="I151" s="12">
        <v>3</v>
      </c>
      <c r="J151" s="12">
        <v>328</v>
      </c>
      <c r="K151" s="12" t="s">
        <v>1226</v>
      </c>
    </row>
    <row r="152" spans="8:11">
      <c r="H152" s="12">
        <v>34006</v>
      </c>
      <c r="I152" s="12">
        <v>3</v>
      </c>
      <c r="J152" s="12">
        <v>648</v>
      </c>
      <c r="K152" s="12" t="s">
        <v>1227</v>
      </c>
    </row>
    <row r="154" spans="9:9">
      <c r="I154" s="12" t="s">
        <v>1228</v>
      </c>
    </row>
    <row r="155" spans="8:11">
      <c r="H155" s="12">
        <v>35001</v>
      </c>
      <c r="I155" s="12">
        <v>3</v>
      </c>
      <c r="J155" s="12">
        <v>30</v>
      </c>
      <c r="K155" s="12" t="s">
        <v>1229</v>
      </c>
    </row>
    <row r="156" spans="8:11">
      <c r="H156" s="12">
        <v>35002</v>
      </c>
      <c r="I156" s="12">
        <v>3</v>
      </c>
      <c r="J156" s="12">
        <v>68</v>
      </c>
      <c r="K156" s="12" t="s">
        <v>1230</v>
      </c>
    </row>
    <row r="157" spans="8:11">
      <c r="H157" s="12">
        <v>35003</v>
      </c>
      <c r="I157" s="12">
        <v>3</v>
      </c>
      <c r="J157" s="12">
        <v>128</v>
      </c>
      <c r="K157" s="12" t="s">
        <v>1231</v>
      </c>
    </row>
    <row r="158" spans="8:11">
      <c r="H158" s="12">
        <v>35004</v>
      </c>
      <c r="I158" s="12">
        <v>3</v>
      </c>
      <c r="J158" s="12">
        <v>198</v>
      </c>
      <c r="K158" s="12" t="s">
        <v>1232</v>
      </c>
    </row>
    <row r="159" spans="8:11">
      <c r="H159" s="12">
        <v>35005</v>
      </c>
      <c r="I159" s="12">
        <v>3</v>
      </c>
      <c r="J159" s="12">
        <v>328</v>
      </c>
      <c r="K159" s="12" t="s">
        <v>1233</v>
      </c>
    </row>
    <row r="160" spans="8:11">
      <c r="H160" s="12">
        <v>35006</v>
      </c>
      <c r="I160" s="12">
        <v>3</v>
      </c>
      <c r="J160" s="12">
        <v>648</v>
      </c>
      <c r="K160" s="12" t="s">
        <v>1234</v>
      </c>
    </row>
    <row r="162" spans="9:9">
      <c r="I162" s="12" t="s">
        <v>1235</v>
      </c>
    </row>
    <row r="163" spans="8:11">
      <c r="H163" s="12">
        <v>36001</v>
      </c>
      <c r="I163" s="12">
        <v>3</v>
      </c>
      <c r="J163" s="12">
        <v>30</v>
      </c>
      <c r="K163" s="12" t="s">
        <v>1182</v>
      </c>
    </row>
    <row r="164" spans="8:11">
      <c r="H164" s="12">
        <v>36002</v>
      </c>
      <c r="I164" s="12">
        <v>3</v>
      </c>
      <c r="J164" s="12">
        <v>68</v>
      </c>
      <c r="K164" s="12" t="s">
        <v>1236</v>
      </c>
    </row>
    <row r="165" spans="8:11">
      <c r="H165" s="12">
        <v>36003</v>
      </c>
      <c r="I165" s="12">
        <v>3</v>
      </c>
      <c r="J165" s="12">
        <v>128</v>
      </c>
      <c r="K165" s="12" t="s">
        <v>1237</v>
      </c>
    </row>
    <row r="166" spans="8:11">
      <c r="H166" s="12">
        <v>36004</v>
      </c>
      <c r="I166" s="12">
        <v>3</v>
      </c>
      <c r="J166" s="12">
        <v>198</v>
      </c>
      <c r="K166" s="12" t="s">
        <v>1238</v>
      </c>
    </row>
    <row r="167" spans="8:11">
      <c r="H167" s="12">
        <v>36005</v>
      </c>
      <c r="I167" s="12">
        <v>3</v>
      </c>
      <c r="J167" s="12">
        <v>328</v>
      </c>
      <c r="K167" s="12" t="s">
        <v>1239</v>
      </c>
    </row>
    <row r="168" spans="8:11">
      <c r="H168" s="12">
        <v>36006</v>
      </c>
      <c r="I168" s="12">
        <v>3</v>
      </c>
      <c r="J168" s="12">
        <v>648</v>
      </c>
      <c r="K168" s="12" t="s">
        <v>1240</v>
      </c>
    </row>
    <row r="170" spans="9:9">
      <c r="I170" s="12" t="s">
        <v>1241</v>
      </c>
    </row>
    <row r="171" spans="8:11">
      <c r="H171" s="12">
        <v>37001</v>
      </c>
      <c r="I171" s="12">
        <v>3</v>
      </c>
      <c r="J171" s="12">
        <v>30</v>
      </c>
      <c r="K171" s="12" t="s">
        <v>1242</v>
      </c>
    </row>
    <row r="172" spans="8:11">
      <c r="H172" s="12">
        <v>37002</v>
      </c>
      <c r="I172" s="12">
        <v>3</v>
      </c>
      <c r="J172" s="12">
        <v>68</v>
      </c>
      <c r="K172" s="12" t="s">
        <v>1243</v>
      </c>
    </row>
    <row r="173" spans="8:11">
      <c r="H173" s="12">
        <v>37003</v>
      </c>
      <c r="I173" s="12">
        <v>3</v>
      </c>
      <c r="J173" s="12">
        <v>128</v>
      </c>
      <c r="K173" s="12" t="s">
        <v>1244</v>
      </c>
    </row>
    <row r="174" spans="8:11">
      <c r="H174" s="12">
        <v>37004</v>
      </c>
      <c r="I174" s="12">
        <v>3</v>
      </c>
      <c r="J174" s="12">
        <v>198</v>
      </c>
      <c r="K174" s="12" t="s">
        <v>1245</v>
      </c>
    </row>
    <row r="175" spans="8:11">
      <c r="H175" s="12">
        <v>37005</v>
      </c>
      <c r="I175" s="12">
        <v>3</v>
      </c>
      <c r="J175" s="12">
        <v>328</v>
      </c>
      <c r="K175" s="12" t="s">
        <v>1246</v>
      </c>
    </row>
    <row r="176" spans="8:11">
      <c r="H176" s="12">
        <v>37006</v>
      </c>
      <c r="I176" s="12">
        <v>3</v>
      </c>
      <c r="J176" s="12">
        <v>648</v>
      </c>
      <c r="K176" s="12" t="s">
        <v>1247</v>
      </c>
    </row>
    <row r="178" spans="9:9">
      <c r="I178" s="12" t="s">
        <v>1248</v>
      </c>
    </row>
    <row r="179" spans="8:11">
      <c r="H179" s="12">
        <v>38001</v>
      </c>
      <c r="I179" s="12">
        <v>3</v>
      </c>
      <c r="J179" s="12">
        <v>30</v>
      </c>
      <c r="K179" s="12" t="s">
        <v>1249</v>
      </c>
    </row>
    <row r="180" spans="8:11">
      <c r="H180" s="12">
        <v>38002</v>
      </c>
      <c r="I180" s="12">
        <v>3</v>
      </c>
      <c r="J180" s="12">
        <v>68</v>
      </c>
      <c r="K180" s="12" t="s">
        <v>1250</v>
      </c>
    </row>
    <row r="181" spans="8:11">
      <c r="H181" s="12">
        <v>38003</v>
      </c>
      <c r="I181" s="12">
        <v>3</v>
      </c>
      <c r="J181" s="12">
        <v>128</v>
      </c>
      <c r="K181" s="12" t="s">
        <v>1251</v>
      </c>
    </row>
    <row r="182" spans="8:11">
      <c r="H182" s="12">
        <v>38004</v>
      </c>
      <c r="I182" s="12">
        <v>3</v>
      </c>
      <c r="J182" s="12">
        <v>198</v>
      </c>
      <c r="K182" s="12" t="s">
        <v>1252</v>
      </c>
    </row>
    <row r="183" spans="8:11">
      <c r="H183" s="12">
        <v>38005</v>
      </c>
      <c r="I183" s="12">
        <v>3</v>
      </c>
      <c r="J183" s="12">
        <v>328</v>
      </c>
      <c r="K183" s="12" t="s">
        <v>1253</v>
      </c>
    </row>
    <row r="184" spans="8:11">
      <c r="H184" s="12">
        <v>38006</v>
      </c>
      <c r="I184" s="12">
        <v>3</v>
      </c>
      <c r="J184" s="12">
        <v>648</v>
      </c>
      <c r="K184" s="12" t="s">
        <v>1254</v>
      </c>
    </row>
    <row r="186" spans="9:9">
      <c r="I186" s="12" t="s">
        <v>1255</v>
      </c>
    </row>
    <row r="187" spans="8:11">
      <c r="H187" s="12">
        <v>39001</v>
      </c>
      <c r="I187" s="12">
        <v>3</v>
      </c>
      <c r="J187" s="12">
        <v>30</v>
      </c>
      <c r="K187" s="12" t="s">
        <v>1256</v>
      </c>
    </row>
    <row r="188" spans="8:11">
      <c r="H188" s="12">
        <v>39002</v>
      </c>
      <c r="I188" s="12">
        <v>3</v>
      </c>
      <c r="J188" s="12">
        <v>68</v>
      </c>
      <c r="K188" s="12" t="s">
        <v>1257</v>
      </c>
    </row>
    <row r="189" spans="8:11">
      <c r="H189" s="12">
        <v>39003</v>
      </c>
      <c r="I189" s="12">
        <v>3</v>
      </c>
      <c r="J189" s="12">
        <v>128</v>
      </c>
      <c r="K189" s="12" t="s">
        <v>1258</v>
      </c>
    </row>
    <row r="190" spans="8:11">
      <c r="H190" s="12">
        <v>39004</v>
      </c>
      <c r="I190" s="12">
        <v>3</v>
      </c>
      <c r="J190" s="12">
        <v>198</v>
      </c>
      <c r="K190" s="12" t="s">
        <v>1259</v>
      </c>
    </row>
    <row r="191" spans="8:11">
      <c r="H191" s="12">
        <v>39005</v>
      </c>
      <c r="I191" s="12">
        <v>3</v>
      </c>
      <c r="J191" s="12">
        <v>328</v>
      </c>
      <c r="K191" s="12" t="s">
        <v>1260</v>
      </c>
    </row>
    <row r="192" spans="8:11">
      <c r="H192" s="12">
        <v>39006</v>
      </c>
      <c r="I192" s="12">
        <v>3</v>
      </c>
      <c r="J192" s="12">
        <v>648</v>
      </c>
      <c r="K192" s="12" t="s">
        <v>1261</v>
      </c>
    </row>
    <row r="194" spans="9:9">
      <c r="I194" s="12" t="s">
        <v>1262</v>
      </c>
    </row>
    <row r="195" spans="8:11">
      <c r="H195" s="12">
        <v>31101</v>
      </c>
      <c r="I195" s="12">
        <v>3</v>
      </c>
      <c r="J195" s="12">
        <v>30</v>
      </c>
      <c r="K195" s="12" t="s">
        <v>1229</v>
      </c>
    </row>
    <row r="196" spans="8:11">
      <c r="H196" s="12">
        <v>31102</v>
      </c>
      <c r="I196" s="12">
        <v>3</v>
      </c>
      <c r="J196" s="12">
        <v>68</v>
      </c>
      <c r="K196" s="12" t="s">
        <v>1263</v>
      </c>
    </row>
    <row r="197" spans="8:11">
      <c r="H197" s="12">
        <v>31103</v>
      </c>
      <c r="I197" s="12">
        <v>3</v>
      </c>
      <c r="J197" s="12">
        <v>128</v>
      </c>
      <c r="K197" s="12" t="s">
        <v>1264</v>
      </c>
    </row>
    <row r="198" spans="8:11">
      <c r="H198" s="12">
        <v>31104</v>
      </c>
      <c r="I198" s="12">
        <v>3</v>
      </c>
      <c r="J198" s="12">
        <v>198</v>
      </c>
      <c r="K198" s="12" t="s">
        <v>1265</v>
      </c>
    </row>
    <row r="199" spans="8:11">
      <c r="H199" s="12">
        <v>31105</v>
      </c>
      <c r="I199" s="12">
        <v>3</v>
      </c>
      <c r="J199" s="12">
        <v>328</v>
      </c>
      <c r="K199" s="12" t="s">
        <v>1266</v>
      </c>
    </row>
    <row r="200" spans="8:11">
      <c r="H200" s="12">
        <v>31106</v>
      </c>
      <c r="I200" s="12">
        <v>3</v>
      </c>
      <c r="J200" s="12">
        <v>648</v>
      </c>
      <c r="K200" s="12" t="s">
        <v>1267</v>
      </c>
    </row>
    <row r="202" spans="9:9">
      <c r="I202" s="12" t="s">
        <v>1268</v>
      </c>
    </row>
    <row r="203" spans="8:11">
      <c r="H203" s="12">
        <v>31201</v>
      </c>
      <c r="I203" s="12">
        <v>3</v>
      </c>
      <c r="J203" s="12">
        <v>30</v>
      </c>
      <c r="K203" s="12" t="s">
        <v>1249</v>
      </c>
    </row>
    <row r="204" spans="8:11">
      <c r="H204" s="12">
        <v>31202</v>
      </c>
      <c r="I204" s="12">
        <v>3</v>
      </c>
      <c r="J204" s="12">
        <v>68</v>
      </c>
      <c r="K204" s="12" t="s">
        <v>1263</v>
      </c>
    </row>
    <row r="205" spans="8:11">
      <c r="H205" s="12">
        <v>31203</v>
      </c>
      <c r="I205" s="12">
        <v>3</v>
      </c>
      <c r="J205" s="12">
        <v>128</v>
      </c>
      <c r="K205" s="12" t="s">
        <v>1269</v>
      </c>
    </row>
    <row r="206" spans="8:11">
      <c r="H206" s="12">
        <v>31204</v>
      </c>
      <c r="I206" s="12">
        <v>3</v>
      </c>
      <c r="J206" s="12">
        <v>198</v>
      </c>
      <c r="K206" s="12" t="s">
        <v>1270</v>
      </c>
    </row>
    <row r="207" spans="8:11">
      <c r="H207" s="12">
        <v>31205</v>
      </c>
      <c r="I207" s="12">
        <v>3</v>
      </c>
      <c r="J207" s="12">
        <v>328</v>
      </c>
      <c r="K207" s="12" t="s">
        <v>1271</v>
      </c>
    </row>
    <row r="208" spans="8:11">
      <c r="H208" s="12">
        <v>31206</v>
      </c>
      <c r="I208" s="12">
        <v>3</v>
      </c>
      <c r="J208" s="12">
        <v>648</v>
      </c>
      <c r="K208" s="12" t="s">
        <v>1272</v>
      </c>
    </row>
    <row r="209" spans="9:9">
      <c r="I209" s="12" t="s">
        <v>1273</v>
      </c>
    </row>
    <row r="210" spans="8:11">
      <c r="H210" s="12">
        <v>40001</v>
      </c>
      <c r="I210" s="12">
        <v>4</v>
      </c>
      <c r="J210" s="12">
        <v>30</v>
      </c>
      <c r="K210" s="12" t="s">
        <v>1274</v>
      </c>
    </row>
    <row r="211" spans="8:11">
      <c r="H211" s="12">
        <v>40002</v>
      </c>
      <c r="I211" s="12">
        <v>4</v>
      </c>
      <c r="J211" s="12">
        <v>68</v>
      </c>
      <c r="K211" s="12" t="s">
        <v>1275</v>
      </c>
    </row>
    <row r="212" spans="8:11">
      <c r="H212" s="12">
        <v>40003</v>
      </c>
      <c r="I212" s="12">
        <v>4</v>
      </c>
      <c r="J212" s="12">
        <v>128</v>
      </c>
      <c r="K212" s="12" t="s">
        <v>1276</v>
      </c>
    </row>
    <row r="213" spans="8:11">
      <c r="H213" s="12">
        <v>40004</v>
      </c>
      <c r="I213" s="12">
        <v>4</v>
      </c>
      <c r="J213" s="12">
        <v>198</v>
      </c>
      <c r="K213" s="12" t="s">
        <v>1277</v>
      </c>
    </row>
    <row r="214" spans="8:11">
      <c r="H214" s="12">
        <v>40005</v>
      </c>
      <c r="I214" s="12">
        <v>4</v>
      </c>
      <c r="J214" s="12">
        <v>328</v>
      </c>
      <c r="K214" s="12" t="s">
        <v>1278</v>
      </c>
    </row>
    <row r="215" spans="8:11">
      <c r="H215" s="12">
        <v>40006</v>
      </c>
      <c r="I215" s="12">
        <v>4</v>
      </c>
      <c r="J215" s="12">
        <v>648</v>
      </c>
      <c r="K215" s="12" t="s">
        <v>1279</v>
      </c>
    </row>
    <row r="217" spans="9:9">
      <c r="I217" s="12" t="s">
        <v>1280</v>
      </c>
    </row>
    <row r="218" spans="8:11">
      <c r="H218" s="12">
        <v>41001</v>
      </c>
      <c r="I218" s="12">
        <v>4</v>
      </c>
      <c r="J218" s="12">
        <v>30</v>
      </c>
      <c r="K218" s="12" t="s">
        <v>1281</v>
      </c>
    </row>
    <row r="219" spans="8:11">
      <c r="H219" s="12">
        <v>41002</v>
      </c>
      <c r="I219" s="12">
        <v>4</v>
      </c>
      <c r="J219" s="12">
        <v>68</v>
      </c>
      <c r="K219" s="12" t="s">
        <v>1282</v>
      </c>
    </row>
    <row r="220" spans="8:11">
      <c r="H220" s="12">
        <v>41003</v>
      </c>
      <c r="I220" s="12">
        <v>4</v>
      </c>
      <c r="J220" s="12">
        <v>128</v>
      </c>
      <c r="K220" s="12" t="s">
        <v>1283</v>
      </c>
    </row>
    <row r="221" spans="8:11">
      <c r="H221" s="12">
        <v>41004</v>
      </c>
      <c r="I221" s="12">
        <v>4</v>
      </c>
      <c r="J221" s="12">
        <v>198</v>
      </c>
      <c r="K221" s="12" t="s">
        <v>1284</v>
      </c>
    </row>
    <row r="222" spans="8:11">
      <c r="H222" s="12">
        <v>41005</v>
      </c>
      <c r="I222" s="12">
        <v>4</v>
      </c>
      <c r="J222" s="12">
        <v>328</v>
      </c>
      <c r="K222" s="12" t="s">
        <v>1285</v>
      </c>
    </row>
    <row r="223" spans="8:11">
      <c r="H223" s="12">
        <v>41006</v>
      </c>
      <c r="I223" s="12">
        <v>4</v>
      </c>
      <c r="J223" s="12">
        <v>648</v>
      </c>
      <c r="K223" s="12" t="s">
        <v>1286</v>
      </c>
    </row>
    <row r="224" spans="8:11">
      <c r="H224" s="12">
        <v>41007</v>
      </c>
      <c r="I224" s="12">
        <v>4</v>
      </c>
      <c r="J224" s="12">
        <v>30</v>
      </c>
      <c r="K224" s="12" t="s">
        <v>1287</v>
      </c>
    </row>
    <row r="225" spans="8:11">
      <c r="H225" s="12">
        <v>41008</v>
      </c>
      <c r="I225" s="12">
        <v>4</v>
      </c>
      <c r="J225" s="12">
        <v>68</v>
      </c>
      <c r="K225" s="12" t="s">
        <v>1288</v>
      </c>
    </row>
    <row r="226" spans="8:11">
      <c r="H226" s="12">
        <v>41009</v>
      </c>
      <c r="I226" s="12">
        <v>4</v>
      </c>
      <c r="J226" s="12">
        <v>128</v>
      </c>
      <c r="K226" s="12" t="s">
        <v>1289</v>
      </c>
    </row>
    <row r="227" spans="8:11">
      <c r="H227" s="12">
        <v>41010</v>
      </c>
      <c r="I227" s="12">
        <v>4</v>
      </c>
      <c r="J227" s="12">
        <v>198</v>
      </c>
      <c r="K227" s="12" t="s">
        <v>1290</v>
      </c>
    </row>
    <row r="228" spans="8:11">
      <c r="H228" s="12">
        <v>41011</v>
      </c>
      <c r="I228" s="12">
        <v>4</v>
      </c>
      <c r="J228" s="12">
        <v>328</v>
      </c>
      <c r="K228" s="12" t="s">
        <v>1291</v>
      </c>
    </row>
    <row r="229" spans="8:11">
      <c r="H229" s="12">
        <v>41012</v>
      </c>
      <c r="I229" s="12">
        <v>4</v>
      </c>
      <c r="J229" s="12">
        <v>648</v>
      </c>
      <c r="K229" s="12" t="s">
        <v>1292</v>
      </c>
    </row>
    <row r="230" spans="8:11">
      <c r="H230" s="12">
        <v>41013</v>
      </c>
      <c r="I230" s="12">
        <v>4</v>
      </c>
      <c r="J230" s="12">
        <v>30</v>
      </c>
      <c r="K230" s="12" t="s">
        <v>1293</v>
      </c>
    </row>
    <row r="231" spans="8:11">
      <c r="H231" s="12">
        <v>41014</v>
      </c>
      <c r="I231" s="12">
        <v>4</v>
      </c>
      <c r="J231" s="12">
        <v>68</v>
      </c>
      <c r="K231" s="12" t="s">
        <v>1294</v>
      </c>
    </row>
    <row r="232" spans="8:11">
      <c r="H232" s="12">
        <v>41015</v>
      </c>
      <c r="I232" s="12">
        <v>4</v>
      </c>
      <c r="J232" s="12">
        <v>128</v>
      </c>
      <c r="K232" s="12" t="s">
        <v>1295</v>
      </c>
    </row>
    <row r="233" spans="8:11">
      <c r="H233" s="12">
        <v>41016</v>
      </c>
      <c r="I233" s="12">
        <v>4</v>
      </c>
      <c r="J233" s="12">
        <v>198</v>
      </c>
      <c r="K233" s="12" t="s">
        <v>1296</v>
      </c>
    </row>
    <row r="234" spans="8:11">
      <c r="H234" s="12">
        <v>41017</v>
      </c>
      <c r="I234" s="12">
        <v>4</v>
      </c>
      <c r="J234" s="12">
        <v>328</v>
      </c>
      <c r="K234" s="12" t="s">
        <v>1297</v>
      </c>
    </row>
    <row r="235" spans="8:11">
      <c r="H235" s="12">
        <v>41018</v>
      </c>
      <c r="I235" s="12">
        <v>4</v>
      </c>
      <c r="J235" s="12">
        <v>648</v>
      </c>
      <c r="K235" s="12" t="s">
        <v>1298</v>
      </c>
    </row>
    <row r="237" spans="9:9">
      <c r="I237" s="12" t="s">
        <v>1299</v>
      </c>
    </row>
    <row r="238" spans="8:11">
      <c r="H238" s="12">
        <v>42001</v>
      </c>
      <c r="I238" s="12">
        <v>4</v>
      </c>
      <c r="J238" s="12">
        <v>328</v>
      </c>
      <c r="K238" s="12" t="s">
        <v>1300</v>
      </c>
    </row>
    <row r="239" spans="8:11">
      <c r="H239" s="12">
        <v>42002</v>
      </c>
      <c r="I239" s="12">
        <v>4</v>
      </c>
      <c r="J239" s="12">
        <v>648</v>
      </c>
      <c r="K239" s="12" t="s">
        <v>1301</v>
      </c>
    </row>
    <row r="241" spans="9:9">
      <c r="I241" s="12" t="s">
        <v>1302</v>
      </c>
    </row>
    <row r="242" spans="8:11">
      <c r="H242" s="12">
        <v>50001</v>
      </c>
      <c r="I242" s="12">
        <v>5</v>
      </c>
      <c r="J242" s="12">
        <v>30</v>
      </c>
      <c r="K242" s="12" t="s">
        <v>1141</v>
      </c>
    </row>
    <row r="243" spans="8:11">
      <c r="H243" s="12">
        <v>50002</v>
      </c>
      <c r="I243" s="12">
        <v>5</v>
      </c>
      <c r="J243" s="12">
        <v>68</v>
      </c>
      <c r="K243" s="12" t="s">
        <v>1303</v>
      </c>
    </row>
    <row r="244" spans="8:11">
      <c r="H244" s="12">
        <v>50003</v>
      </c>
      <c r="I244" s="12">
        <v>5</v>
      </c>
      <c r="J244" s="12">
        <v>128</v>
      </c>
      <c r="K244" s="12" t="s">
        <v>1304</v>
      </c>
    </row>
    <row r="245" spans="8:11">
      <c r="H245" s="12">
        <v>50004</v>
      </c>
      <c r="I245" s="12">
        <v>5</v>
      </c>
      <c r="J245" s="12">
        <v>198</v>
      </c>
      <c r="K245" s="12" t="s">
        <v>1305</v>
      </c>
    </row>
    <row r="246" spans="8:11">
      <c r="H246" s="12">
        <v>50005</v>
      </c>
      <c r="I246" s="12">
        <v>5</v>
      </c>
      <c r="J246" s="12">
        <v>328</v>
      </c>
      <c r="K246" s="12" t="s">
        <v>1306</v>
      </c>
    </row>
    <row r="247" spans="8:11">
      <c r="H247" s="12">
        <v>50006</v>
      </c>
      <c r="I247" s="12">
        <v>5</v>
      </c>
      <c r="J247" s="12">
        <v>648</v>
      </c>
      <c r="K247" s="12" t="s">
        <v>1307</v>
      </c>
    </row>
    <row r="249" spans="9:9">
      <c r="I249" s="12" t="s">
        <v>1308</v>
      </c>
    </row>
    <row r="250" spans="8:11">
      <c r="H250" s="12">
        <v>60001</v>
      </c>
      <c r="I250" s="12">
        <v>6</v>
      </c>
      <c r="J250" s="12">
        <v>30</v>
      </c>
      <c r="K250" s="12" t="s">
        <v>1309</v>
      </c>
    </row>
    <row r="251" spans="8:11">
      <c r="H251" s="12">
        <v>60002</v>
      </c>
      <c r="I251" s="12">
        <v>6</v>
      </c>
      <c r="J251" s="12">
        <v>68</v>
      </c>
      <c r="K251" s="12" t="s">
        <v>1310</v>
      </c>
    </row>
    <row r="252" spans="8:11">
      <c r="H252" s="12">
        <v>60003</v>
      </c>
      <c r="I252" s="12">
        <v>6</v>
      </c>
      <c r="J252" s="12">
        <v>128</v>
      </c>
      <c r="K252" s="12" t="s">
        <v>1311</v>
      </c>
    </row>
    <row r="253" spans="8:11">
      <c r="H253" s="12">
        <v>60004</v>
      </c>
      <c r="I253" s="12">
        <v>6</v>
      </c>
      <c r="J253" s="12">
        <v>198</v>
      </c>
      <c r="K253" s="12" t="s">
        <v>1312</v>
      </c>
    </row>
    <row r="254" spans="8:11">
      <c r="H254" s="12">
        <v>60005</v>
      </c>
      <c r="I254" s="12">
        <v>6</v>
      </c>
      <c r="J254" s="12">
        <v>328</v>
      </c>
      <c r="K254" s="12" t="s">
        <v>1313</v>
      </c>
    </row>
    <row r="255" spans="8:11">
      <c r="H255" s="12">
        <v>60006</v>
      </c>
      <c r="I255" s="12">
        <v>6</v>
      </c>
      <c r="J255" s="12">
        <v>648</v>
      </c>
      <c r="K255" s="12" t="s">
        <v>1314</v>
      </c>
    </row>
    <row r="257" spans="9:9">
      <c r="I257" s="12" t="s">
        <v>1315</v>
      </c>
    </row>
    <row r="258" spans="8:11">
      <c r="H258" s="12">
        <v>61001</v>
      </c>
      <c r="I258" s="12">
        <v>6</v>
      </c>
      <c r="J258" s="12">
        <v>30</v>
      </c>
      <c r="K258" s="12" t="s">
        <v>1316</v>
      </c>
    </row>
    <row r="259" spans="8:11">
      <c r="H259" s="12">
        <v>61002</v>
      </c>
      <c r="I259" s="12">
        <v>6</v>
      </c>
      <c r="J259" s="12">
        <v>68</v>
      </c>
      <c r="K259" s="12" t="s">
        <v>1317</v>
      </c>
    </row>
    <row r="260" spans="8:11">
      <c r="H260" s="12">
        <v>61003</v>
      </c>
      <c r="I260" s="12">
        <v>6</v>
      </c>
      <c r="J260" s="12">
        <v>128</v>
      </c>
      <c r="K260" s="12" t="s">
        <v>1318</v>
      </c>
    </row>
    <row r="261" spans="8:11">
      <c r="H261" s="12">
        <v>61004</v>
      </c>
      <c r="I261" s="12">
        <v>6</v>
      </c>
      <c r="J261" s="12">
        <v>198</v>
      </c>
      <c r="K261" s="12" t="s">
        <v>1319</v>
      </c>
    </row>
    <row r="262" spans="8:11">
      <c r="H262" s="12">
        <v>61005</v>
      </c>
      <c r="I262" s="12">
        <v>6</v>
      </c>
      <c r="J262" s="12">
        <v>328</v>
      </c>
      <c r="K262" s="12" t="s">
        <v>1320</v>
      </c>
    </row>
    <row r="263" spans="8:11">
      <c r="H263" s="12">
        <v>61006</v>
      </c>
      <c r="I263" s="12">
        <v>6</v>
      </c>
      <c r="J263" s="12">
        <v>648</v>
      </c>
      <c r="K263" s="12" t="s">
        <v>1321</v>
      </c>
    </row>
    <row r="265" spans="9:9">
      <c r="I265" s="12" t="s">
        <v>1322</v>
      </c>
    </row>
    <row r="266" spans="8:11">
      <c r="H266" s="12">
        <v>70001</v>
      </c>
      <c r="I266" s="12">
        <v>7</v>
      </c>
      <c r="J266" s="12">
        <v>30</v>
      </c>
      <c r="K266" s="12" t="s">
        <v>1323</v>
      </c>
    </row>
    <row r="267" spans="8:11">
      <c r="H267" s="12">
        <v>70002</v>
      </c>
      <c r="I267" s="12">
        <v>7</v>
      </c>
      <c r="J267" s="12">
        <v>68</v>
      </c>
      <c r="K267" s="12" t="s">
        <v>1324</v>
      </c>
    </row>
    <row r="268" spans="8:11">
      <c r="H268" s="12">
        <v>70003</v>
      </c>
      <c r="I268" s="12">
        <v>7</v>
      </c>
      <c r="J268" s="12">
        <v>128</v>
      </c>
      <c r="K268" s="12" t="s">
        <v>1325</v>
      </c>
    </row>
    <row r="269" spans="8:11">
      <c r="H269" s="12">
        <v>70004</v>
      </c>
      <c r="I269" s="12">
        <v>7</v>
      </c>
      <c r="J269" s="12">
        <v>198</v>
      </c>
      <c r="K269" s="12" t="s">
        <v>1326</v>
      </c>
    </row>
    <row r="270" spans="8:11">
      <c r="H270" s="12">
        <v>70005</v>
      </c>
      <c r="I270" s="12">
        <v>7</v>
      </c>
      <c r="J270" s="12">
        <v>328</v>
      </c>
      <c r="K270" s="12" t="s">
        <v>1327</v>
      </c>
    </row>
    <row r="271" spans="8:11">
      <c r="H271" s="12">
        <v>70006</v>
      </c>
      <c r="I271" s="12">
        <v>7</v>
      </c>
      <c r="J271" s="12">
        <v>648</v>
      </c>
      <c r="K271" s="12" t="s">
        <v>1328</v>
      </c>
    </row>
    <row r="272" spans="9:9">
      <c r="I272" s="12" t="s">
        <v>1308</v>
      </c>
    </row>
    <row r="273" spans="8:11">
      <c r="H273" s="12">
        <v>80001</v>
      </c>
      <c r="I273" s="12">
        <v>8</v>
      </c>
      <c r="J273" s="12">
        <v>30</v>
      </c>
      <c r="K273" s="12" t="s">
        <v>1329</v>
      </c>
    </row>
    <row r="274" spans="8:11">
      <c r="H274" s="12">
        <v>80002</v>
      </c>
      <c r="I274" s="12">
        <v>8</v>
      </c>
      <c r="J274" s="12">
        <v>68</v>
      </c>
      <c r="K274" s="12" t="s">
        <v>1330</v>
      </c>
    </row>
    <row r="275" spans="9:9">
      <c r="I275" s="12" t="s">
        <v>1315</v>
      </c>
    </row>
    <row r="276" spans="8:11">
      <c r="H276" s="12">
        <v>80011</v>
      </c>
      <c r="I276" s="12">
        <v>8</v>
      </c>
      <c r="J276" s="12">
        <v>30</v>
      </c>
      <c r="K276" s="12" t="s">
        <v>1331</v>
      </c>
    </row>
    <row r="277" spans="8:11">
      <c r="H277" s="12">
        <v>80012</v>
      </c>
      <c r="I277" s="12">
        <v>8</v>
      </c>
      <c r="J277" s="12">
        <v>68</v>
      </c>
      <c r="K277" s="12" t="s">
        <v>1332</v>
      </c>
    </row>
    <row r="279" spans="9:9">
      <c r="I279" s="12" t="s">
        <v>1333</v>
      </c>
    </row>
    <row r="280" spans="8:11">
      <c r="H280" s="12">
        <v>81001</v>
      </c>
      <c r="I280" s="12">
        <v>8</v>
      </c>
      <c r="J280" s="12">
        <v>128</v>
      </c>
      <c r="K280" s="12" t="s">
        <v>1334</v>
      </c>
    </row>
    <row r="281" spans="8:11">
      <c r="H281" s="12">
        <v>81002</v>
      </c>
      <c r="I281" s="12">
        <v>8</v>
      </c>
      <c r="J281" s="12">
        <v>198</v>
      </c>
      <c r="K281" s="12" t="s">
        <v>1335</v>
      </c>
    </row>
    <row r="282" spans="8:11">
      <c r="H282" s="12">
        <v>81003</v>
      </c>
      <c r="I282" s="12">
        <v>8</v>
      </c>
      <c r="J282" s="12">
        <v>328</v>
      </c>
      <c r="K282" s="12" t="s">
        <v>1336</v>
      </c>
    </row>
    <row r="283" spans="8:11">
      <c r="H283" s="12">
        <v>81004</v>
      </c>
      <c r="I283" s="12">
        <v>8</v>
      </c>
      <c r="J283" s="12">
        <v>648</v>
      </c>
      <c r="K283" s="12" t="s">
        <v>1337</v>
      </c>
    </row>
    <row r="284" spans="8:11">
      <c r="H284" s="12">
        <v>81005</v>
      </c>
      <c r="I284" s="12">
        <v>8</v>
      </c>
      <c r="J284" s="12">
        <v>128</v>
      </c>
      <c r="K284" s="12" t="s">
        <v>1338</v>
      </c>
    </row>
    <row r="285" spans="8:11">
      <c r="H285" s="12">
        <v>81006</v>
      </c>
      <c r="I285" s="12">
        <v>8</v>
      </c>
      <c r="J285" s="12">
        <v>198</v>
      </c>
      <c r="K285" s="12" t="s">
        <v>1339</v>
      </c>
    </row>
    <row r="286" spans="8:11">
      <c r="H286" s="12">
        <v>81007</v>
      </c>
      <c r="I286" s="12">
        <v>8</v>
      </c>
      <c r="J286" s="12">
        <v>328</v>
      </c>
      <c r="K286" s="12" t="s">
        <v>1340</v>
      </c>
    </row>
    <row r="287" spans="8:11">
      <c r="H287" s="12">
        <v>81008</v>
      </c>
      <c r="I287" s="12">
        <v>8</v>
      </c>
      <c r="J287" s="12">
        <v>648</v>
      </c>
      <c r="K287" s="12" t="s">
        <v>1341</v>
      </c>
    </row>
    <row r="289" spans="9:9">
      <c r="I289" s="12" t="s">
        <v>1342</v>
      </c>
    </row>
    <row r="290" spans="8:11">
      <c r="H290" s="12">
        <v>82001</v>
      </c>
      <c r="I290" s="12">
        <v>8</v>
      </c>
      <c r="J290" s="12">
        <v>128</v>
      </c>
      <c r="K290" s="12" t="s">
        <v>1343</v>
      </c>
    </row>
    <row r="291" spans="8:11">
      <c r="H291" s="12">
        <v>82002</v>
      </c>
      <c r="I291" s="12">
        <v>8</v>
      </c>
      <c r="J291" s="12">
        <v>198</v>
      </c>
      <c r="K291" s="12" t="s">
        <v>1344</v>
      </c>
    </row>
    <row r="292" spans="8:11">
      <c r="H292" s="12">
        <v>82003</v>
      </c>
      <c r="I292" s="12">
        <v>8</v>
      </c>
      <c r="J292" s="12">
        <v>328</v>
      </c>
      <c r="K292" s="12" t="s">
        <v>1345</v>
      </c>
    </row>
    <row r="293" spans="8:11">
      <c r="H293" s="12">
        <v>82004</v>
      </c>
      <c r="I293" s="12">
        <v>8</v>
      </c>
      <c r="J293" s="12">
        <v>648</v>
      </c>
      <c r="K293" s="12" t="s">
        <v>1346</v>
      </c>
    </row>
    <row r="294" spans="8:11">
      <c r="H294" s="12">
        <v>82005</v>
      </c>
      <c r="I294" s="12">
        <v>8</v>
      </c>
      <c r="J294" s="12">
        <v>128</v>
      </c>
      <c r="K294" s="12" t="s">
        <v>1347</v>
      </c>
    </row>
    <row r="295" spans="8:11">
      <c r="H295" s="12">
        <v>82006</v>
      </c>
      <c r="I295" s="12">
        <v>8</v>
      </c>
      <c r="J295" s="12">
        <v>198</v>
      </c>
      <c r="K295" s="12" t="s">
        <v>1348</v>
      </c>
    </row>
    <row r="296" spans="8:11">
      <c r="H296" s="12">
        <v>82007</v>
      </c>
      <c r="I296" s="12">
        <v>8</v>
      </c>
      <c r="J296" s="12">
        <v>328</v>
      </c>
      <c r="K296" s="12" t="s">
        <v>1349</v>
      </c>
    </row>
    <row r="297" spans="8:11">
      <c r="H297" s="12">
        <v>82008</v>
      </c>
      <c r="I297" s="12">
        <v>8</v>
      </c>
      <c r="J297" s="12">
        <v>648</v>
      </c>
      <c r="K297" s="12" t="s">
        <v>1350</v>
      </c>
    </row>
    <row r="299" spans="9:9">
      <c r="I299" s="12" t="s">
        <v>1351</v>
      </c>
    </row>
    <row r="300" spans="8:11">
      <c r="H300" s="12">
        <v>83001</v>
      </c>
      <c r="I300" s="12">
        <v>8</v>
      </c>
      <c r="J300" s="12">
        <v>128</v>
      </c>
      <c r="K300" s="12" t="s">
        <v>1352</v>
      </c>
    </row>
    <row r="301" spans="8:11">
      <c r="H301" s="12">
        <v>83002</v>
      </c>
      <c r="I301" s="12">
        <v>8</v>
      </c>
      <c r="J301" s="12">
        <v>198</v>
      </c>
      <c r="K301" s="12" t="s">
        <v>1353</v>
      </c>
    </row>
    <row r="302" spans="8:11">
      <c r="H302" s="12">
        <v>83003</v>
      </c>
      <c r="I302" s="12">
        <v>8</v>
      </c>
      <c r="J302" s="12">
        <v>328</v>
      </c>
      <c r="K302" s="12" t="s">
        <v>1354</v>
      </c>
    </row>
    <row r="303" spans="8:11">
      <c r="H303" s="12">
        <v>83004</v>
      </c>
      <c r="I303" s="12">
        <v>8</v>
      </c>
      <c r="J303" s="12">
        <v>648</v>
      </c>
      <c r="K303" s="12" t="s">
        <v>1355</v>
      </c>
    </row>
    <row r="304" spans="8:11">
      <c r="H304" s="12">
        <v>83005</v>
      </c>
      <c r="I304" s="12">
        <v>8</v>
      </c>
      <c r="J304" s="12">
        <v>128</v>
      </c>
      <c r="K304" s="12" t="s">
        <v>1356</v>
      </c>
    </row>
    <row r="305" spans="8:11">
      <c r="H305" s="12">
        <v>83006</v>
      </c>
      <c r="I305" s="12">
        <v>8</v>
      </c>
      <c r="J305" s="12">
        <v>198</v>
      </c>
      <c r="K305" s="12" t="s">
        <v>1357</v>
      </c>
    </row>
    <row r="306" spans="8:11">
      <c r="H306" s="12">
        <v>83007</v>
      </c>
      <c r="I306" s="12">
        <v>8</v>
      </c>
      <c r="J306" s="12">
        <v>328</v>
      </c>
      <c r="K306" s="12" t="s">
        <v>1358</v>
      </c>
    </row>
    <row r="307" spans="8:11">
      <c r="H307" s="12">
        <v>83008</v>
      </c>
      <c r="I307" s="12">
        <v>8</v>
      </c>
      <c r="J307" s="12">
        <v>648</v>
      </c>
      <c r="K307" s="12" t="s">
        <v>1359</v>
      </c>
    </row>
    <row r="309" spans="9:9">
      <c r="I309" s="12" t="s">
        <v>1360</v>
      </c>
    </row>
    <row r="310" spans="8:11">
      <c r="H310" s="12">
        <v>84001</v>
      </c>
      <c r="I310" s="12">
        <v>8</v>
      </c>
      <c r="J310" s="12">
        <v>128</v>
      </c>
      <c r="K310" s="12" t="s">
        <v>1361</v>
      </c>
    </row>
    <row r="311" spans="8:11">
      <c r="H311" s="12">
        <v>84002</v>
      </c>
      <c r="I311" s="12">
        <v>8</v>
      </c>
      <c r="J311" s="12">
        <v>198</v>
      </c>
      <c r="K311" s="12" t="s">
        <v>1362</v>
      </c>
    </row>
    <row r="312" spans="8:11">
      <c r="H312" s="12">
        <v>84003</v>
      </c>
      <c r="I312" s="12">
        <v>8</v>
      </c>
      <c r="J312" s="12">
        <v>328</v>
      </c>
      <c r="K312" s="12" t="s">
        <v>1363</v>
      </c>
    </row>
    <row r="313" spans="8:11">
      <c r="H313" s="12">
        <v>84004</v>
      </c>
      <c r="I313" s="12">
        <v>8</v>
      </c>
      <c r="J313" s="12">
        <v>648</v>
      </c>
      <c r="K313" s="12" t="s">
        <v>1364</v>
      </c>
    </row>
    <row r="314" spans="8:11">
      <c r="H314" s="12">
        <v>84005</v>
      </c>
      <c r="I314" s="12">
        <v>8</v>
      </c>
      <c r="J314" s="12">
        <v>128</v>
      </c>
      <c r="K314" s="12" t="s">
        <v>1365</v>
      </c>
    </row>
    <row r="315" spans="8:11">
      <c r="H315" s="12">
        <v>84006</v>
      </c>
      <c r="I315" s="12">
        <v>8</v>
      </c>
      <c r="J315" s="12">
        <v>198</v>
      </c>
      <c r="K315" s="12" t="s">
        <v>1366</v>
      </c>
    </row>
    <row r="316" spans="8:11">
      <c r="H316" s="12">
        <v>84007</v>
      </c>
      <c r="I316" s="12">
        <v>8</v>
      </c>
      <c r="J316" s="12">
        <v>328</v>
      </c>
      <c r="K316" s="12" t="s">
        <v>1367</v>
      </c>
    </row>
    <row r="317" spans="8:11">
      <c r="H317" s="12">
        <v>84008</v>
      </c>
      <c r="I317" s="12">
        <v>8</v>
      </c>
      <c r="J317" s="12">
        <v>648</v>
      </c>
      <c r="K317" s="12" t="s">
        <v>1368</v>
      </c>
    </row>
    <row r="319" spans="9:10">
      <c r="I319" s="12" t="s">
        <v>1369</v>
      </c>
      <c r="J319" s="12" t="s">
        <v>1370</v>
      </c>
    </row>
    <row r="320" spans="8:11">
      <c r="H320" s="12">
        <v>85001</v>
      </c>
      <c r="I320" s="12">
        <v>8</v>
      </c>
      <c r="J320" s="12">
        <v>128</v>
      </c>
      <c r="K320" s="12" t="s">
        <v>1371</v>
      </c>
    </row>
    <row r="321" spans="8:11">
      <c r="H321" s="12">
        <v>85002</v>
      </c>
      <c r="I321" s="12">
        <v>8</v>
      </c>
      <c r="J321" s="12">
        <v>198</v>
      </c>
      <c r="K321" s="12" t="s">
        <v>1372</v>
      </c>
    </row>
    <row r="322" spans="8:11">
      <c r="H322" s="12">
        <v>85003</v>
      </c>
      <c r="I322" s="12">
        <v>8</v>
      </c>
      <c r="J322" s="12">
        <v>328</v>
      </c>
      <c r="K322" s="12" t="s">
        <v>1373</v>
      </c>
    </row>
    <row r="323" spans="8:11">
      <c r="H323" s="12">
        <v>85004</v>
      </c>
      <c r="I323" s="12">
        <v>8</v>
      </c>
      <c r="J323" s="12">
        <v>648</v>
      </c>
      <c r="K323" s="12" t="s">
        <v>1374</v>
      </c>
    </row>
    <row r="324" spans="8:11">
      <c r="H324" s="12">
        <v>85005</v>
      </c>
      <c r="I324" s="12">
        <v>8</v>
      </c>
      <c r="J324" s="12">
        <v>128</v>
      </c>
      <c r="K324" s="12" t="s">
        <v>1375</v>
      </c>
    </row>
    <row r="325" spans="8:11">
      <c r="H325" s="12">
        <v>85006</v>
      </c>
      <c r="I325" s="12">
        <v>8</v>
      </c>
      <c r="J325" s="12">
        <v>198</v>
      </c>
      <c r="K325" s="12" t="s">
        <v>1376</v>
      </c>
    </row>
    <row r="326" spans="8:11">
      <c r="H326" s="12">
        <v>85007</v>
      </c>
      <c r="I326" s="12">
        <v>8</v>
      </c>
      <c r="J326" s="12">
        <v>328</v>
      </c>
      <c r="K326" s="12" t="s">
        <v>1377</v>
      </c>
    </row>
    <row r="327" spans="8:11">
      <c r="H327" s="12">
        <v>85008</v>
      </c>
      <c r="I327" s="12">
        <v>8</v>
      </c>
      <c r="J327" s="12">
        <v>648</v>
      </c>
      <c r="K327" s="12" t="s">
        <v>1378</v>
      </c>
    </row>
    <row r="329" spans="9:10">
      <c r="I329" s="12" t="s">
        <v>1369</v>
      </c>
      <c r="J329" s="12" t="s">
        <v>1379</v>
      </c>
    </row>
    <row r="330" spans="8:11">
      <c r="H330" s="12">
        <v>86001</v>
      </c>
      <c r="I330" s="12">
        <v>8</v>
      </c>
      <c r="J330" s="12">
        <v>128</v>
      </c>
      <c r="K330" s="12" t="s">
        <v>1380</v>
      </c>
    </row>
    <row r="331" spans="8:11">
      <c r="H331" s="12">
        <v>86002</v>
      </c>
      <c r="I331" s="12">
        <v>8</v>
      </c>
      <c r="J331" s="12">
        <v>198</v>
      </c>
      <c r="K331" s="12" t="s">
        <v>1381</v>
      </c>
    </row>
    <row r="332" spans="8:11">
      <c r="H332" s="12">
        <v>86003</v>
      </c>
      <c r="I332" s="12">
        <v>8</v>
      </c>
      <c r="J332" s="12">
        <v>328</v>
      </c>
      <c r="K332" s="12" t="s">
        <v>1382</v>
      </c>
    </row>
    <row r="333" spans="8:11">
      <c r="H333" s="12">
        <v>86004</v>
      </c>
      <c r="I333" s="12">
        <v>8</v>
      </c>
      <c r="J333" s="12">
        <v>648</v>
      </c>
      <c r="K333" s="12" t="s">
        <v>1383</v>
      </c>
    </row>
    <row r="334" spans="8:11">
      <c r="H334" s="12">
        <v>86005</v>
      </c>
      <c r="I334" s="12">
        <v>8</v>
      </c>
      <c r="J334" s="12">
        <v>128</v>
      </c>
      <c r="K334" s="12" t="s">
        <v>1384</v>
      </c>
    </row>
    <row r="335" spans="8:11">
      <c r="H335" s="12">
        <v>86006</v>
      </c>
      <c r="I335" s="12">
        <v>8</v>
      </c>
      <c r="J335" s="12">
        <v>198</v>
      </c>
      <c r="K335" s="12" t="s">
        <v>1385</v>
      </c>
    </row>
    <row r="336" spans="8:11">
      <c r="H336" s="12">
        <v>86007</v>
      </c>
      <c r="I336" s="12">
        <v>8</v>
      </c>
      <c r="J336" s="12">
        <v>328</v>
      </c>
      <c r="K336" s="12" t="s">
        <v>1386</v>
      </c>
    </row>
    <row r="337" spans="8:11">
      <c r="H337" s="12">
        <v>86008</v>
      </c>
      <c r="I337" s="12">
        <v>8</v>
      </c>
      <c r="J337" s="12">
        <v>648</v>
      </c>
      <c r="K337" s="12" t="s">
        <v>1387</v>
      </c>
    </row>
    <row r="339" spans="9:10">
      <c r="I339" s="12" t="s">
        <v>1369</v>
      </c>
      <c r="J339" s="12" t="s">
        <v>1388</v>
      </c>
    </row>
    <row r="340" spans="8:11">
      <c r="H340" s="12">
        <v>87001</v>
      </c>
      <c r="I340" s="12">
        <v>8</v>
      </c>
      <c r="J340" s="12">
        <v>128</v>
      </c>
      <c r="K340" s="12" t="s">
        <v>1389</v>
      </c>
    </row>
    <row r="341" spans="8:11">
      <c r="H341" s="12">
        <v>87002</v>
      </c>
      <c r="I341" s="12">
        <v>8</v>
      </c>
      <c r="J341" s="12">
        <v>198</v>
      </c>
      <c r="K341" s="12" t="s">
        <v>1390</v>
      </c>
    </row>
    <row r="342" spans="8:11">
      <c r="H342" s="12">
        <v>87003</v>
      </c>
      <c r="I342" s="12">
        <v>8</v>
      </c>
      <c r="J342" s="12">
        <v>328</v>
      </c>
      <c r="K342" s="12" t="s">
        <v>1391</v>
      </c>
    </row>
    <row r="343" spans="8:11">
      <c r="H343" s="12">
        <v>87004</v>
      </c>
      <c r="I343" s="12">
        <v>8</v>
      </c>
      <c r="J343" s="12">
        <v>648</v>
      </c>
      <c r="K343" s="12" t="s">
        <v>1392</v>
      </c>
    </row>
    <row r="344" spans="8:11">
      <c r="H344" s="12">
        <v>87005</v>
      </c>
      <c r="I344" s="12">
        <v>8</v>
      </c>
      <c r="J344" s="12">
        <v>128</v>
      </c>
      <c r="K344" s="12" t="s">
        <v>1393</v>
      </c>
    </row>
    <row r="345" spans="8:11">
      <c r="H345" s="12">
        <v>87006</v>
      </c>
      <c r="I345" s="12">
        <v>8</v>
      </c>
      <c r="J345" s="12">
        <v>198</v>
      </c>
      <c r="K345" s="12" t="s">
        <v>1394</v>
      </c>
    </row>
    <row r="346" spans="8:11">
      <c r="H346" s="12">
        <v>87007</v>
      </c>
      <c r="I346" s="12">
        <v>8</v>
      </c>
      <c r="J346" s="12">
        <v>328</v>
      </c>
      <c r="K346" s="12" t="s">
        <v>1395</v>
      </c>
    </row>
    <row r="347" spans="8:11">
      <c r="H347" s="12">
        <v>87008</v>
      </c>
      <c r="I347" s="12">
        <v>8</v>
      </c>
      <c r="J347" s="12">
        <v>648</v>
      </c>
      <c r="K347" s="12" t="s">
        <v>1396</v>
      </c>
    </row>
    <row r="349" spans="9:10">
      <c r="I349" s="12" t="s">
        <v>1369</v>
      </c>
      <c r="J349" s="12" t="s">
        <v>1397</v>
      </c>
    </row>
    <row r="350" spans="8:11">
      <c r="H350" s="12">
        <v>88001</v>
      </c>
      <c r="I350" s="12">
        <v>8</v>
      </c>
      <c r="J350" s="12">
        <v>128</v>
      </c>
      <c r="K350" s="12" t="s">
        <v>1398</v>
      </c>
    </row>
    <row r="351" spans="8:11">
      <c r="H351" s="12">
        <v>88002</v>
      </c>
      <c r="I351" s="12">
        <v>8</v>
      </c>
      <c r="J351" s="12">
        <v>198</v>
      </c>
      <c r="K351" s="12" t="s">
        <v>1399</v>
      </c>
    </row>
    <row r="352" spans="8:11">
      <c r="H352" s="12">
        <v>88003</v>
      </c>
      <c r="I352" s="12">
        <v>8</v>
      </c>
      <c r="J352" s="12">
        <v>328</v>
      </c>
      <c r="K352" s="12" t="s">
        <v>1400</v>
      </c>
    </row>
    <row r="353" spans="8:11">
      <c r="H353" s="12">
        <v>88004</v>
      </c>
      <c r="I353" s="12">
        <v>8</v>
      </c>
      <c r="J353" s="12">
        <v>648</v>
      </c>
      <c r="K353" s="12" t="s">
        <v>1401</v>
      </c>
    </row>
    <row r="354" spans="8:11">
      <c r="H354" s="12">
        <v>88005</v>
      </c>
      <c r="I354" s="12">
        <v>8</v>
      </c>
      <c r="J354" s="12">
        <v>128</v>
      </c>
      <c r="K354" s="12" t="s">
        <v>1402</v>
      </c>
    </row>
    <row r="355" spans="8:11">
      <c r="H355" s="12">
        <v>88006</v>
      </c>
      <c r="I355" s="12">
        <v>8</v>
      </c>
      <c r="J355" s="12">
        <v>198</v>
      </c>
      <c r="K355" s="12" t="s">
        <v>1403</v>
      </c>
    </row>
    <row r="356" spans="8:11">
      <c r="H356" s="12">
        <v>88007</v>
      </c>
      <c r="I356" s="12">
        <v>8</v>
      </c>
      <c r="J356" s="12">
        <v>328</v>
      </c>
      <c r="K356" s="12" t="s">
        <v>1404</v>
      </c>
    </row>
    <row r="357" spans="8:11">
      <c r="H357" s="12">
        <v>88008</v>
      </c>
      <c r="I357" s="12">
        <v>8</v>
      </c>
      <c r="J357" s="12">
        <v>648</v>
      </c>
      <c r="K357" s="12" t="s">
        <v>1405</v>
      </c>
    </row>
    <row r="359" spans="9:10">
      <c r="I359" s="12" t="s">
        <v>1369</v>
      </c>
      <c r="J359" s="12" t="s">
        <v>1406</v>
      </c>
    </row>
    <row r="360" spans="8:11">
      <c r="H360" s="12">
        <v>89001</v>
      </c>
      <c r="I360" s="12">
        <v>8</v>
      </c>
      <c r="J360" s="12">
        <v>128</v>
      </c>
      <c r="K360" s="12" t="s">
        <v>1407</v>
      </c>
    </row>
    <row r="361" spans="8:11">
      <c r="H361" s="12">
        <v>89002</v>
      </c>
      <c r="I361" s="12">
        <v>8</v>
      </c>
      <c r="J361" s="12">
        <v>198</v>
      </c>
      <c r="K361" s="12" t="s">
        <v>1408</v>
      </c>
    </row>
    <row r="362" spans="8:11">
      <c r="H362" s="12">
        <v>89003</v>
      </c>
      <c r="I362" s="12">
        <v>8</v>
      </c>
      <c r="J362" s="12">
        <v>328</v>
      </c>
      <c r="K362" s="12" t="s">
        <v>1409</v>
      </c>
    </row>
    <row r="363" spans="8:11">
      <c r="H363" s="12">
        <v>89004</v>
      </c>
      <c r="I363" s="12">
        <v>8</v>
      </c>
      <c r="J363" s="12">
        <v>648</v>
      </c>
      <c r="K363" s="12" t="s">
        <v>1410</v>
      </c>
    </row>
    <row r="364" spans="8:11">
      <c r="H364" s="12">
        <v>89005</v>
      </c>
      <c r="I364" s="12">
        <v>8</v>
      </c>
      <c r="J364" s="12">
        <v>128</v>
      </c>
      <c r="K364" s="12" t="s">
        <v>1411</v>
      </c>
    </row>
    <row r="365" spans="8:11">
      <c r="H365" s="12">
        <v>89006</v>
      </c>
      <c r="I365" s="12">
        <v>8</v>
      </c>
      <c r="J365" s="12">
        <v>198</v>
      </c>
      <c r="K365" s="12" t="s">
        <v>1412</v>
      </c>
    </row>
    <row r="366" spans="8:11">
      <c r="H366" s="12">
        <v>89007</v>
      </c>
      <c r="I366" s="12">
        <v>8</v>
      </c>
      <c r="J366" s="12">
        <v>328</v>
      </c>
      <c r="K366" s="12" t="s">
        <v>1413</v>
      </c>
    </row>
    <row r="367" spans="8:11">
      <c r="H367" s="12">
        <v>89008</v>
      </c>
      <c r="I367" s="12">
        <v>8</v>
      </c>
      <c r="J367" s="12">
        <v>648</v>
      </c>
      <c r="K367" s="12" t="s">
        <v>1414</v>
      </c>
    </row>
    <row r="369" spans="9:10">
      <c r="I369" s="12" t="s">
        <v>1369</v>
      </c>
      <c r="J369" s="12" t="s">
        <v>1415</v>
      </c>
    </row>
    <row r="370" spans="8:11">
      <c r="H370" s="12">
        <v>81101</v>
      </c>
      <c r="I370" s="12">
        <v>8</v>
      </c>
      <c r="J370" s="12">
        <v>128</v>
      </c>
      <c r="K370" s="12" t="s">
        <v>1416</v>
      </c>
    </row>
    <row r="371" spans="8:11">
      <c r="H371" s="12">
        <v>81102</v>
      </c>
      <c r="I371" s="12">
        <v>8</v>
      </c>
      <c r="J371" s="12">
        <v>198</v>
      </c>
      <c r="K371" s="12" t="s">
        <v>1417</v>
      </c>
    </row>
    <row r="372" spans="8:11">
      <c r="H372" s="12">
        <v>81103</v>
      </c>
      <c r="I372" s="12">
        <v>8</v>
      </c>
      <c r="J372" s="12">
        <v>328</v>
      </c>
      <c r="K372" s="12" t="s">
        <v>1418</v>
      </c>
    </row>
    <row r="373" spans="8:11">
      <c r="H373" s="12">
        <v>81104</v>
      </c>
      <c r="I373" s="12">
        <v>8</v>
      </c>
      <c r="J373" s="12">
        <v>648</v>
      </c>
      <c r="K373" s="12" t="s">
        <v>1419</v>
      </c>
    </row>
    <row r="374" spans="8:11">
      <c r="H374" s="12">
        <v>81105</v>
      </c>
      <c r="I374" s="12">
        <v>8</v>
      </c>
      <c r="J374" s="12">
        <v>128</v>
      </c>
      <c r="K374" s="12" t="s">
        <v>1420</v>
      </c>
    </row>
    <row r="375" spans="8:11">
      <c r="H375" s="12">
        <v>81106</v>
      </c>
      <c r="I375" s="12">
        <v>8</v>
      </c>
      <c r="J375" s="12">
        <v>198</v>
      </c>
      <c r="K375" s="12" t="s">
        <v>1421</v>
      </c>
    </row>
    <row r="376" spans="8:11">
      <c r="H376" s="12">
        <v>81107</v>
      </c>
      <c r="I376" s="12">
        <v>8</v>
      </c>
      <c r="J376" s="12">
        <v>328</v>
      </c>
      <c r="K376" s="12" t="s">
        <v>1422</v>
      </c>
    </row>
    <row r="377" spans="8:11">
      <c r="H377" s="12">
        <v>81108</v>
      </c>
      <c r="I377" s="12">
        <v>8</v>
      </c>
      <c r="J377" s="12">
        <v>648</v>
      </c>
      <c r="K377" s="12" t="s">
        <v>1423</v>
      </c>
    </row>
    <row r="379" spans="9:10">
      <c r="I379" s="12" t="s">
        <v>1369</v>
      </c>
      <c r="J379" s="12" t="s">
        <v>1424</v>
      </c>
    </row>
    <row r="380" spans="8:11">
      <c r="H380" s="12">
        <v>81201</v>
      </c>
      <c r="I380" s="12">
        <v>8</v>
      </c>
      <c r="J380" s="12">
        <v>128</v>
      </c>
      <c r="K380" s="12" t="s">
        <v>1425</v>
      </c>
    </row>
    <row r="381" spans="8:11">
      <c r="H381" s="12">
        <v>81202</v>
      </c>
      <c r="I381" s="12">
        <v>8</v>
      </c>
      <c r="J381" s="12">
        <v>198</v>
      </c>
      <c r="K381" s="12" t="s">
        <v>1426</v>
      </c>
    </row>
    <row r="382" spans="8:11">
      <c r="H382" s="12">
        <v>81203</v>
      </c>
      <c r="I382" s="12">
        <v>8</v>
      </c>
      <c r="J382" s="12">
        <v>328</v>
      </c>
      <c r="K382" s="12" t="s">
        <v>1427</v>
      </c>
    </row>
    <row r="383" spans="8:11">
      <c r="H383" s="12">
        <v>81204</v>
      </c>
      <c r="I383" s="12">
        <v>8</v>
      </c>
      <c r="J383" s="12">
        <v>648</v>
      </c>
      <c r="K383" s="12" t="s">
        <v>1428</v>
      </c>
    </row>
    <row r="384" spans="8:11">
      <c r="H384" s="12">
        <v>81205</v>
      </c>
      <c r="I384" s="12">
        <v>8</v>
      </c>
      <c r="J384" s="12">
        <v>128</v>
      </c>
      <c r="K384" s="12" t="s">
        <v>1429</v>
      </c>
    </row>
    <row r="385" spans="8:11">
      <c r="H385" s="12">
        <v>81206</v>
      </c>
      <c r="I385" s="12">
        <v>8</v>
      </c>
      <c r="J385" s="12">
        <v>198</v>
      </c>
      <c r="K385" s="12" t="s">
        <v>1430</v>
      </c>
    </row>
    <row r="386" spans="8:11">
      <c r="H386" s="12">
        <v>81207</v>
      </c>
      <c r="I386" s="12">
        <v>8</v>
      </c>
      <c r="J386" s="12">
        <v>328</v>
      </c>
      <c r="K386" s="12" t="s">
        <v>1431</v>
      </c>
    </row>
    <row r="387" spans="8:11">
      <c r="H387" s="12">
        <v>81208</v>
      </c>
      <c r="I387" s="12">
        <v>8</v>
      </c>
      <c r="J387" s="12">
        <v>648</v>
      </c>
      <c r="K387" s="12" t="s">
        <v>1432</v>
      </c>
    </row>
    <row r="389" spans="9:10">
      <c r="I389" s="12" t="s">
        <v>1369</v>
      </c>
      <c r="J389" s="12" t="s">
        <v>1433</v>
      </c>
    </row>
    <row r="390" spans="8:11">
      <c r="H390" s="12">
        <v>81301</v>
      </c>
      <c r="I390" s="12">
        <v>8</v>
      </c>
      <c r="J390" s="12">
        <v>128</v>
      </c>
      <c r="K390" s="12" t="s">
        <v>1434</v>
      </c>
    </row>
    <row r="391" spans="8:11">
      <c r="H391" s="12">
        <v>81302</v>
      </c>
      <c r="I391" s="12">
        <v>8</v>
      </c>
      <c r="J391" s="12">
        <v>198</v>
      </c>
      <c r="K391" s="12" t="s">
        <v>1435</v>
      </c>
    </row>
    <row r="392" spans="8:11">
      <c r="H392" s="12">
        <v>81303</v>
      </c>
      <c r="I392" s="12">
        <v>8</v>
      </c>
      <c r="J392" s="12">
        <v>328</v>
      </c>
      <c r="K392" s="12" t="s">
        <v>1436</v>
      </c>
    </row>
    <row r="393" spans="8:11">
      <c r="H393" s="12">
        <v>81304</v>
      </c>
      <c r="I393" s="12">
        <v>8</v>
      </c>
      <c r="J393" s="12">
        <v>648</v>
      </c>
      <c r="K393" s="12" t="s">
        <v>1437</v>
      </c>
    </row>
    <row r="394" spans="8:11">
      <c r="H394" s="12">
        <v>81305</v>
      </c>
      <c r="I394" s="12">
        <v>8</v>
      </c>
      <c r="J394" s="12">
        <v>128</v>
      </c>
      <c r="K394" s="12" t="s">
        <v>1438</v>
      </c>
    </row>
    <row r="395" spans="8:11">
      <c r="H395" s="12">
        <v>81306</v>
      </c>
      <c r="I395" s="12">
        <v>8</v>
      </c>
      <c r="J395" s="12">
        <v>198</v>
      </c>
      <c r="K395" s="12" t="s">
        <v>1439</v>
      </c>
    </row>
    <row r="396" spans="8:11">
      <c r="H396" s="12">
        <v>81307</v>
      </c>
      <c r="I396" s="12">
        <v>8</v>
      </c>
      <c r="J396" s="12">
        <v>328</v>
      </c>
      <c r="K396" s="12" t="s">
        <v>1440</v>
      </c>
    </row>
    <row r="397" spans="8:11">
      <c r="H397" s="12">
        <v>81308</v>
      </c>
      <c r="I397" s="12">
        <v>8</v>
      </c>
      <c r="J397" s="12">
        <v>648</v>
      </c>
      <c r="K397" s="12" t="s">
        <v>1441</v>
      </c>
    </row>
    <row r="399" spans="9:10">
      <c r="I399" s="12" t="s">
        <v>1369</v>
      </c>
      <c r="J399" s="12" t="s">
        <v>1442</v>
      </c>
    </row>
    <row r="400" spans="8:11">
      <c r="H400" s="12">
        <v>81401</v>
      </c>
      <c r="I400" s="12">
        <v>8</v>
      </c>
      <c r="J400" s="12">
        <v>128</v>
      </c>
      <c r="K400" s="12" t="s">
        <v>1443</v>
      </c>
    </row>
    <row r="401" spans="8:11">
      <c r="H401" s="12">
        <v>81402</v>
      </c>
      <c r="I401" s="12">
        <v>8</v>
      </c>
      <c r="J401" s="12">
        <v>198</v>
      </c>
      <c r="K401" s="12" t="s">
        <v>1444</v>
      </c>
    </row>
    <row r="402" spans="8:11">
      <c r="H402" s="12">
        <v>81403</v>
      </c>
      <c r="I402" s="12">
        <v>8</v>
      </c>
      <c r="J402" s="12">
        <v>328</v>
      </c>
      <c r="K402" s="12" t="s">
        <v>1445</v>
      </c>
    </row>
    <row r="403" spans="8:11">
      <c r="H403" s="12">
        <v>81404</v>
      </c>
      <c r="I403" s="12">
        <v>8</v>
      </c>
      <c r="J403" s="12">
        <v>648</v>
      </c>
      <c r="K403" s="12" t="s">
        <v>1446</v>
      </c>
    </row>
    <row r="404" spans="8:11">
      <c r="H404" s="12">
        <v>81405</v>
      </c>
      <c r="I404" s="12">
        <v>8</v>
      </c>
      <c r="J404" s="12">
        <v>128</v>
      </c>
      <c r="K404" s="12" t="s">
        <v>1447</v>
      </c>
    </row>
    <row r="405" spans="8:11">
      <c r="H405" s="12">
        <v>81406</v>
      </c>
      <c r="I405" s="12">
        <v>8</v>
      </c>
      <c r="J405" s="12">
        <v>198</v>
      </c>
      <c r="K405" s="12" t="s">
        <v>1448</v>
      </c>
    </row>
    <row r="406" spans="8:11">
      <c r="H406" s="12">
        <v>81407</v>
      </c>
      <c r="I406" s="12">
        <v>8</v>
      </c>
      <c r="J406" s="12">
        <v>328</v>
      </c>
      <c r="K406" s="12" t="s">
        <v>1449</v>
      </c>
    </row>
    <row r="407" spans="8:11">
      <c r="H407" s="12">
        <v>81408</v>
      </c>
      <c r="I407" s="12">
        <v>8</v>
      </c>
      <c r="J407" s="12">
        <v>648</v>
      </c>
      <c r="K407" s="12" t="s">
        <v>1450</v>
      </c>
    </row>
    <row r="409" spans="9:10">
      <c r="I409" s="12" t="s">
        <v>1369</v>
      </c>
      <c r="J409" s="12" t="s">
        <v>1451</v>
      </c>
    </row>
    <row r="410" spans="8:11">
      <c r="H410" s="12">
        <v>81501</v>
      </c>
      <c r="I410" s="12">
        <v>8</v>
      </c>
      <c r="J410" s="12">
        <v>128</v>
      </c>
      <c r="K410" s="12" t="s">
        <v>1452</v>
      </c>
    </row>
    <row r="411" spans="8:11">
      <c r="H411" s="12">
        <v>81502</v>
      </c>
      <c r="I411" s="12">
        <v>8</v>
      </c>
      <c r="J411" s="12">
        <v>198</v>
      </c>
      <c r="K411" s="12" t="s">
        <v>1453</v>
      </c>
    </row>
    <row r="412" spans="8:11">
      <c r="H412" s="12">
        <v>81503</v>
      </c>
      <c r="I412" s="12">
        <v>8</v>
      </c>
      <c r="J412" s="12">
        <v>328</v>
      </c>
      <c r="K412" s="12" t="s">
        <v>1454</v>
      </c>
    </row>
    <row r="413" spans="8:11">
      <c r="H413" s="12">
        <v>81504</v>
      </c>
      <c r="I413" s="12">
        <v>8</v>
      </c>
      <c r="J413" s="12">
        <v>648</v>
      </c>
      <c r="K413" s="12" t="s">
        <v>1455</v>
      </c>
    </row>
    <row r="414" spans="8:11">
      <c r="H414" s="12">
        <v>81505</v>
      </c>
      <c r="I414" s="12">
        <v>8</v>
      </c>
      <c r="J414" s="12">
        <v>128</v>
      </c>
      <c r="K414" s="12" t="s">
        <v>1456</v>
      </c>
    </row>
    <row r="415" spans="8:11">
      <c r="H415" s="12">
        <v>81506</v>
      </c>
      <c r="I415" s="12">
        <v>8</v>
      </c>
      <c r="J415" s="12">
        <v>198</v>
      </c>
      <c r="K415" s="12" t="s">
        <v>1457</v>
      </c>
    </row>
    <row r="416" spans="8:11">
      <c r="H416" s="12">
        <v>81507</v>
      </c>
      <c r="I416" s="12">
        <v>8</v>
      </c>
      <c r="J416" s="12">
        <v>328</v>
      </c>
      <c r="K416" s="12" t="s">
        <v>1458</v>
      </c>
    </row>
    <row r="417" spans="8:11">
      <c r="H417" s="12">
        <v>81508</v>
      </c>
      <c r="I417" s="12">
        <v>8</v>
      </c>
      <c r="J417" s="12">
        <v>648</v>
      </c>
      <c r="K417" s="12" t="s">
        <v>1459</v>
      </c>
    </row>
  </sheetData>
  <mergeCells count="7">
    <mergeCell ref="B3:B34"/>
    <mergeCell ref="B39:B58"/>
    <mergeCell ref="B59:B74"/>
    <mergeCell ref="B78:B86"/>
    <mergeCell ref="B87:B89"/>
    <mergeCell ref="B90:B124"/>
    <mergeCell ref="B125:B14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selection activeCell="M39" sqref="M39"/>
    </sheetView>
  </sheetViews>
  <sheetFormatPr defaultColWidth="9" defaultRowHeight="12"/>
  <cols>
    <col min="1" max="1" width="9" style="83"/>
    <col min="2" max="2" width="10.625" style="83" customWidth="1"/>
    <col min="3" max="3" width="7.875" style="83" customWidth="1"/>
    <col min="4" max="5" width="13.125" style="83" customWidth="1"/>
    <col min="6" max="6" width="9" style="83"/>
    <col min="7" max="7" width="11.25" style="83" customWidth="1"/>
    <col min="8" max="9" width="8.875" style="83" customWidth="1"/>
    <col min="10" max="10" width="9" style="83"/>
    <col min="11" max="11" width="13.125" style="83" customWidth="1"/>
    <col min="12" max="12" width="13.25" style="83" customWidth="1"/>
    <col min="13" max="13" width="10.75" style="83" customWidth="1"/>
    <col min="14" max="16384" width="9" style="83"/>
  </cols>
  <sheetData>
    <row r="1" spans="3:13">
      <c r="C1" s="83" t="s">
        <v>1460</v>
      </c>
      <c r="H1" s="111" t="s">
        <v>1461</v>
      </c>
      <c r="I1" s="111" t="s">
        <v>1460</v>
      </c>
      <c r="L1" s="83" t="s">
        <v>1462</v>
      </c>
      <c r="M1" s="111" t="s">
        <v>1460</v>
      </c>
    </row>
    <row r="2" spans="1:13">
      <c r="A2" s="112" t="s">
        <v>1463</v>
      </c>
      <c r="B2" s="113" t="s">
        <v>1464</v>
      </c>
      <c r="C2" s="114">
        <v>98</v>
      </c>
      <c r="D2" s="113" t="s">
        <v>1465</v>
      </c>
      <c r="E2" s="115">
        <f>SUM(E4:E18)</f>
        <v>32040</v>
      </c>
      <c r="G2" s="112" t="s">
        <v>1466</v>
      </c>
      <c r="H2" s="113" t="s">
        <v>1467</v>
      </c>
      <c r="I2" s="115" t="s">
        <v>1468</v>
      </c>
      <c r="J2" s="111"/>
      <c r="K2" s="119" t="s">
        <v>1469</v>
      </c>
      <c r="L2" s="120" t="s">
        <v>1470</v>
      </c>
      <c r="M2" s="121" t="s">
        <v>1471</v>
      </c>
    </row>
    <row r="3" spans="1:13">
      <c r="A3" s="116" t="s">
        <v>1472</v>
      </c>
      <c r="B3" s="116" t="s">
        <v>1473</v>
      </c>
      <c r="C3" s="116" t="s">
        <v>1474</v>
      </c>
      <c r="D3" s="116" t="s">
        <v>1475</v>
      </c>
      <c r="E3" s="116" t="s">
        <v>1476</v>
      </c>
      <c r="G3" s="116" t="s">
        <v>47</v>
      </c>
      <c r="H3" s="117">
        <v>30</v>
      </c>
      <c r="I3" s="117">
        <v>98</v>
      </c>
      <c r="K3" s="122" t="s">
        <v>1477</v>
      </c>
      <c r="L3" s="123" t="s">
        <v>1478</v>
      </c>
      <c r="M3" s="124" t="s">
        <v>1479</v>
      </c>
    </row>
    <row r="4" spans="1:13">
      <c r="A4" s="116">
        <v>1</v>
      </c>
      <c r="B4" s="116" t="s">
        <v>1480</v>
      </c>
      <c r="C4" s="116">
        <v>168</v>
      </c>
      <c r="D4" s="116">
        <v>888</v>
      </c>
      <c r="E4" s="116">
        <f>C4+D4</f>
        <v>1056</v>
      </c>
      <c r="G4" s="116" t="s">
        <v>1481</v>
      </c>
      <c r="H4" s="116" t="s">
        <v>502</v>
      </c>
      <c r="I4" s="116" t="s">
        <v>502</v>
      </c>
      <c r="K4" s="125" t="s">
        <v>1482</v>
      </c>
      <c r="L4" s="126" t="s">
        <v>1483</v>
      </c>
      <c r="M4" s="116" t="s">
        <v>1484</v>
      </c>
    </row>
    <row r="5" spans="1:13">
      <c r="A5" s="116">
        <v>2</v>
      </c>
      <c r="B5" s="116" t="s">
        <v>1485</v>
      </c>
      <c r="C5" s="116">
        <v>168</v>
      </c>
      <c r="D5" s="116">
        <v>888</v>
      </c>
      <c r="E5" s="116">
        <f t="shared" ref="E5:E18" si="0">C5+D5</f>
        <v>1056</v>
      </c>
      <c r="G5" s="118" t="s">
        <v>1486</v>
      </c>
      <c r="H5" s="118">
        <v>120</v>
      </c>
      <c r="I5" s="118">
        <v>200</v>
      </c>
      <c r="K5" s="127"/>
      <c r="L5" s="128" t="s">
        <v>1487</v>
      </c>
      <c r="M5" s="116" t="s">
        <v>1488</v>
      </c>
    </row>
    <row r="6" spans="1:13">
      <c r="A6" s="116">
        <v>3</v>
      </c>
      <c r="B6" s="116" t="s">
        <v>1489</v>
      </c>
      <c r="C6" s="116">
        <v>168</v>
      </c>
      <c r="D6" s="116">
        <v>888</v>
      </c>
      <c r="E6" s="116">
        <f t="shared" si="0"/>
        <v>1056</v>
      </c>
      <c r="G6" s="116" t="s">
        <v>1490</v>
      </c>
      <c r="H6" s="116">
        <v>3600</v>
      </c>
      <c r="I6" s="116">
        <v>6000</v>
      </c>
      <c r="K6" s="125" t="s">
        <v>1491</v>
      </c>
      <c r="L6" s="126" t="s">
        <v>1492</v>
      </c>
      <c r="M6" s="116" t="s">
        <v>1493</v>
      </c>
    </row>
    <row r="7" spans="1:13">
      <c r="A7" s="116">
        <v>4</v>
      </c>
      <c r="B7" s="116" t="s">
        <v>1494</v>
      </c>
      <c r="C7" s="116">
        <v>168</v>
      </c>
      <c r="D7" s="116">
        <v>888</v>
      </c>
      <c r="E7" s="116">
        <f t="shared" si="0"/>
        <v>1056</v>
      </c>
      <c r="G7" s="111"/>
      <c r="H7" s="111"/>
      <c r="I7" s="111"/>
      <c r="K7" s="127"/>
      <c r="L7" s="128" t="s">
        <v>1495</v>
      </c>
      <c r="M7" s="116" t="s">
        <v>1496</v>
      </c>
    </row>
    <row r="8" spans="1:13">
      <c r="A8" s="116">
        <v>5</v>
      </c>
      <c r="B8" s="116" t="s">
        <v>1497</v>
      </c>
      <c r="C8" s="116">
        <v>168</v>
      </c>
      <c r="D8" s="116">
        <v>888</v>
      </c>
      <c r="E8" s="116">
        <f t="shared" si="0"/>
        <v>1056</v>
      </c>
      <c r="G8" s="111"/>
      <c r="H8" s="111"/>
      <c r="I8" s="111"/>
      <c r="K8" s="125" t="s">
        <v>1498</v>
      </c>
      <c r="L8" s="126" t="s">
        <v>1499</v>
      </c>
      <c r="M8" s="116" t="s">
        <v>1500</v>
      </c>
    </row>
    <row r="9" spans="1:13">
      <c r="A9" s="116">
        <v>6</v>
      </c>
      <c r="B9" s="116" t="s">
        <v>1501</v>
      </c>
      <c r="C9" s="116">
        <v>1288</v>
      </c>
      <c r="D9" s="116">
        <v>888</v>
      </c>
      <c r="E9" s="116">
        <f t="shared" si="0"/>
        <v>2176</v>
      </c>
      <c r="G9" s="111"/>
      <c r="H9" s="111"/>
      <c r="I9" s="111"/>
      <c r="K9" s="127"/>
      <c r="L9" s="128" t="s">
        <v>1502</v>
      </c>
      <c r="M9" s="116" t="s">
        <v>1503</v>
      </c>
    </row>
    <row r="10" spans="1:9">
      <c r="A10" s="116">
        <v>7</v>
      </c>
      <c r="B10" s="116" t="s">
        <v>1504</v>
      </c>
      <c r="C10" s="116">
        <v>1288</v>
      </c>
      <c r="D10" s="116">
        <v>888</v>
      </c>
      <c r="E10" s="116">
        <f t="shared" si="0"/>
        <v>2176</v>
      </c>
      <c r="G10" s="111"/>
      <c r="H10" s="111"/>
      <c r="I10" s="111"/>
    </row>
    <row r="11" spans="1:9">
      <c r="A11" s="116">
        <v>8</v>
      </c>
      <c r="B11" s="116" t="s">
        <v>1505</v>
      </c>
      <c r="C11" s="116">
        <v>1288</v>
      </c>
      <c r="D11" s="116">
        <v>888</v>
      </c>
      <c r="E11" s="116">
        <f t="shared" si="0"/>
        <v>2176</v>
      </c>
      <c r="G11" s="111"/>
      <c r="H11" s="111"/>
      <c r="I11" s="111"/>
    </row>
    <row r="12" spans="1:9">
      <c r="A12" s="116">
        <v>9</v>
      </c>
      <c r="B12" s="116" t="s">
        <v>1506</v>
      </c>
      <c r="C12" s="116">
        <v>1288</v>
      </c>
      <c r="D12" s="116">
        <v>888</v>
      </c>
      <c r="E12" s="116">
        <f t="shared" si="0"/>
        <v>2176</v>
      </c>
      <c r="G12" s="111"/>
      <c r="H12" s="111"/>
      <c r="I12" s="111"/>
    </row>
    <row r="13" spans="1:9">
      <c r="A13" s="116">
        <v>10</v>
      </c>
      <c r="B13" s="116" t="s">
        <v>1507</v>
      </c>
      <c r="C13" s="116">
        <v>1288</v>
      </c>
      <c r="D13" s="116">
        <v>888</v>
      </c>
      <c r="E13" s="116">
        <f t="shared" si="0"/>
        <v>2176</v>
      </c>
      <c r="G13" s="111"/>
      <c r="H13" s="111"/>
      <c r="I13" s="111"/>
    </row>
    <row r="14" spans="1:9">
      <c r="A14" s="116">
        <v>11</v>
      </c>
      <c r="B14" s="116" t="s">
        <v>1508</v>
      </c>
      <c r="C14" s="116">
        <v>2288</v>
      </c>
      <c r="D14" s="116">
        <v>888</v>
      </c>
      <c r="E14" s="116">
        <f t="shared" si="0"/>
        <v>3176</v>
      </c>
      <c r="G14" s="111"/>
      <c r="H14" s="111"/>
      <c r="I14" s="111"/>
    </row>
    <row r="15" spans="1:9">
      <c r="A15" s="116">
        <v>12</v>
      </c>
      <c r="B15" s="116" t="s">
        <v>1509</v>
      </c>
      <c r="C15" s="116">
        <v>2288</v>
      </c>
      <c r="D15" s="116">
        <v>888</v>
      </c>
      <c r="E15" s="116">
        <f t="shared" si="0"/>
        <v>3176</v>
      </c>
      <c r="G15" s="111"/>
      <c r="H15" s="111"/>
      <c r="I15" s="111"/>
    </row>
    <row r="16" spans="1:9">
      <c r="A16" s="116">
        <v>13</v>
      </c>
      <c r="B16" s="116" t="s">
        <v>1510</v>
      </c>
      <c r="C16" s="116">
        <v>2288</v>
      </c>
      <c r="D16" s="116">
        <v>888</v>
      </c>
      <c r="E16" s="116">
        <f t="shared" si="0"/>
        <v>3176</v>
      </c>
      <c r="G16" s="111"/>
      <c r="H16" s="111"/>
      <c r="I16" s="111"/>
    </row>
    <row r="17" spans="1:9">
      <c r="A17" s="116">
        <v>14</v>
      </c>
      <c r="B17" s="116" t="s">
        <v>1511</v>
      </c>
      <c r="C17" s="116">
        <v>2288</v>
      </c>
      <c r="D17" s="116">
        <v>888</v>
      </c>
      <c r="E17" s="116">
        <f t="shared" si="0"/>
        <v>3176</v>
      </c>
      <c r="G17" s="111"/>
      <c r="H17" s="111"/>
      <c r="I17" s="111"/>
    </row>
    <row r="18" spans="1:5">
      <c r="A18" s="116">
        <v>15</v>
      </c>
      <c r="B18" s="116" t="s">
        <v>1512</v>
      </c>
      <c r="C18" s="116">
        <v>2288</v>
      </c>
      <c r="D18" s="116">
        <v>888</v>
      </c>
      <c r="E18" s="116">
        <f t="shared" si="0"/>
        <v>3176</v>
      </c>
    </row>
    <row r="19" spans="5:5">
      <c r="E19" s="39"/>
    </row>
  </sheetData>
  <mergeCells count="3">
    <mergeCell ref="K4:K5"/>
    <mergeCell ref="K6:K7"/>
    <mergeCell ref="K8:K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2"/>
  <sheetViews>
    <sheetView workbookViewId="0">
      <pane ySplit="1" topLeftCell="A2" activePane="bottomLeft" state="frozen"/>
      <selection/>
      <selection pane="bottomLeft" activeCell="O18" sqref="O18"/>
    </sheetView>
  </sheetViews>
  <sheetFormatPr defaultColWidth="9" defaultRowHeight="16.5"/>
  <cols>
    <col min="1" max="1" width="9" style="106"/>
    <col min="2" max="2" width="22" style="107" customWidth="1"/>
    <col min="3" max="4" width="9" style="107"/>
    <col min="5" max="5" width="10.625" style="107" customWidth="1"/>
    <col min="6" max="6" width="6.375" style="107" customWidth="1"/>
    <col min="7" max="7" width="10.625" style="107" customWidth="1"/>
    <col min="8" max="8" width="6.375" style="107" customWidth="1"/>
    <col min="9" max="9" width="10.625" style="107" customWidth="1"/>
    <col min="10" max="10" width="6.375" style="107" customWidth="1"/>
    <col min="11" max="11" width="10.625" style="107" customWidth="1"/>
    <col min="12" max="12" width="6.375" style="107" customWidth="1"/>
    <col min="13" max="13" width="9" style="107"/>
    <col min="14" max="14" width="9" style="105"/>
    <col min="15" max="15" width="11.125" style="105"/>
    <col min="16" max="16384" width="9" style="105"/>
  </cols>
  <sheetData>
    <row r="1" s="104" customFormat="1" ht="13.5" spans="1:19">
      <c r="A1" s="108"/>
      <c r="B1" s="108" t="s">
        <v>1513</v>
      </c>
      <c r="C1" s="108" t="s">
        <v>1514</v>
      </c>
      <c r="D1" s="108" t="s">
        <v>1515</v>
      </c>
      <c r="E1" s="108" t="s">
        <v>1516</v>
      </c>
      <c r="F1" s="108"/>
      <c r="G1" s="108"/>
      <c r="H1" s="108"/>
      <c r="I1" s="108"/>
      <c r="J1" s="108"/>
      <c r="K1" s="108"/>
      <c r="L1" s="108"/>
      <c r="M1" s="108"/>
      <c r="N1" s="108"/>
      <c r="O1" s="108"/>
      <c r="P1" s="108"/>
      <c r="Q1" s="108"/>
      <c r="R1" s="108"/>
      <c r="S1" s="108"/>
    </row>
    <row r="2" ht="25" customHeight="1" spans="1:13">
      <c r="A2" s="106" t="s">
        <v>1517</v>
      </c>
      <c r="B2" s="12" t="s">
        <v>1518</v>
      </c>
      <c r="C2" s="12">
        <v>0.99</v>
      </c>
      <c r="D2" s="12">
        <v>6</v>
      </c>
      <c r="E2" s="109" t="s">
        <v>30</v>
      </c>
      <c r="F2" s="109">
        <v>20</v>
      </c>
      <c r="G2" s="109" t="s">
        <v>78</v>
      </c>
      <c r="H2" s="109">
        <v>3</v>
      </c>
      <c r="I2" s="109">
        <v>40108</v>
      </c>
      <c r="J2" s="109">
        <v>1</v>
      </c>
      <c r="K2" s="109"/>
      <c r="L2" s="109"/>
      <c r="M2" s="110"/>
    </row>
    <row r="3" ht="25" customHeight="1" spans="2:13">
      <c r="B3" s="12" t="s">
        <v>1519</v>
      </c>
      <c r="C3" s="12">
        <v>4.99</v>
      </c>
      <c r="D3" s="12">
        <v>30</v>
      </c>
      <c r="E3" s="109" t="s">
        <v>30</v>
      </c>
      <c r="F3" s="109">
        <v>600</v>
      </c>
      <c r="G3" s="109" t="s">
        <v>78</v>
      </c>
      <c r="H3" s="109">
        <v>10</v>
      </c>
      <c r="I3" s="109">
        <v>40111</v>
      </c>
      <c r="J3" s="109">
        <v>1</v>
      </c>
      <c r="K3" s="109"/>
      <c r="L3" s="109"/>
      <c r="M3" s="110"/>
    </row>
    <row r="4" ht="25" customHeight="1" spans="2:13">
      <c r="B4" s="12" t="s">
        <v>1520</v>
      </c>
      <c r="C4" s="12">
        <v>9.99</v>
      </c>
      <c r="D4" s="12">
        <v>68</v>
      </c>
      <c r="E4" s="109" t="s">
        <v>30</v>
      </c>
      <c r="F4" s="109">
        <v>360</v>
      </c>
      <c r="G4" s="109" t="s">
        <v>78</v>
      </c>
      <c r="H4" s="109">
        <v>14</v>
      </c>
      <c r="I4" s="109">
        <v>29905</v>
      </c>
      <c r="J4" s="109">
        <v>50</v>
      </c>
      <c r="K4" s="109"/>
      <c r="L4" s="109"/>
      <c r="M4" s="110"/>
    </row>
    <row r="5" ht="25" customHeight="1" spans="2:23">
      <c r="B5" s="12" t="s">
        <v>1521</v>
      </c>
      <c r="C5" s="12">
        <v>19.99</v>
      </c>
      <c r="D5" s="12">
        <v>128</v>
      </c>
      <c r="E5" s="109" t="s">
        <v>30</v>
      </c>
      <c r="F5" s="109">
        <v>2560</v>
      </c>
      <c r="G5" s="109" t="s">
        <v>78</v>
      </c>
      <c r="H5" s="109">
        <v>20</v>
      </c>
      <c r="I5" s="109">
        <v>29905</v>
      </c>
      <c r="J5" s="109">
        <v>100</v>
      </c>
      <c r="K5" s="109">
        <v>10453</v>
      </c>
      <c r="L5" s="109">
        <v>1</v>
      </c>
      <c r="M5" s="110"/>
      <c r="W5" s="109"/>
    </row>
    <row r="6" ht="25" customHeight="1" spans="2:13">
      <c r="B6" s="12" t="s">
        <v>1522</v>
      </c>
      <c r="C6" s="12">
        <v>49.99</v>
      </c>
      <c r="D6" s="12">
        <v>328</v>
      </c>
      <c r="E6" s="109" t="s">
        <v>30</v>
      </c>
      <c r="F6" s="109">
        <v>6560</v>
      </c>
      <c r="G6" s="109" t="s">
        <v>54</v>
      </c>
      <c r="H6" s="109">
        <v>6</v>
      </c>
      <c r="I6" s="109">
        <v>24911</v>
      </c>
      <c r="J6" s="109">
        <v>50</v>
      </c>
      <c r="K6" s="109">
        <v>40112</v>
      </c>
      <c r="L6" s="109">
        <v>1</v>
      </c>
      <c r="M6" s="110"/>
    </row>
    <row r="7" ht="25" customHeight="1" spans="2:13">
      <c r="B7" s="12" t="s">
        <v>1523</v>
      </c>
      <c r="C7" s="12">
        <v>99.99</v>
      </c>
      <c r="D7" s="12">
        <v>648</v>
      </c>
      <c r="E7" s="109" t="s">
        <v>30</v>
      </c>
      <c r="F7" s="109">
        <v>2960</v>
      </c>
      <c r="G7" s="109" t="s">
        <v>54</v>
      </c>
      <c r="H7" s="109">
        <v>12</v>
      </c>
      <c r="I7" s="109">
        <v>26907</v>
      </c>
      <c r="J7" s="109">
        <v>100</v>
      </c>
      <c r="K7" s="109">
        <v>40113</v>
      </c>
      <c r="L7" s="109">
        <v>1</v>
      </c>
      <c r="M7" s="110"/>
    </row>
    <row r="8" spans="5:13">
      <c r="E8" s="110"/>
      <c r="F8" s="110"/>
      <c r="G8" s="110"/>
      <c r="H8" s="110"/>
      <c r="I8" s="110"/>
      <c r="J8" s="110"/>
      <c r="K8" s="110"/>
      <c r="L8" s="110"/>
      <c r="M8" s="110"/>
    </row>
    <row r="9" ht="25" customHeight="1" spans="1:13">
      <c r="A9" s="106" t="s">
        <v>1524</v>
      </c>
      <c r="B9" s="12" t="s">
        <v>1525</v>
      </c>
      <c r="C9" s="12"/>
      <c r="D9" s="12" t="s">
        <v>1526</v>
      </c>
      <c r="E9" s="109" t="s">
        <v>78</v>
      </c>
      <c r="F9" s="109">
        <v>3</v>
      </c>
      <c r="G9" s="109" t="s">
        <v>76</v>
      </c>
      <c r="H9" s="109">
        <v>50</v>
      </c>
      <c r="I9" s="109" t="s">
        <v>34</v>
      </c>
      <c r="J9" s="109">
        <v>100</v>
      </c>
      <c r="K9" s="109"/>
      <c r="L9" s="109"/>
      <c r="M9" s="110"/>
    </row>
    <row r="10" ht="25" customHeight="1" spans="2:13">
      <c r="B10" s="12" t="s">
        <v>1527</v>
      </c>
      <c r="C10" s="12"/>
      <c r="D10" s="12" t="s">
        <v>1528</v>
      </c>
      <c r="E10" s="109" t="s">
        <v>1529</v>
      </c>
      <c r="F10" s="109">
        <v>2</v>
      </c>
      <c r="G10" s="109" t="s">
        <v>76</v>
      </c>
      <c r="H10" s="109">
        <v>100</v>
      </c>
      <c r="I10" s="109" t="s">
        <v>34</v>
      </c>
      <c r="J10" s="109">
        <v>300</v>
      </c>
      <c r="K10" s="109"/>
      <c r="L10" s="109"/>
      <c r="M10" s="110"/>
    </row>
    <row r="11" ht="25" customHeight="1" spans="2:13">
      <c r="B11" s="12" t="s">
        <v>1530</v>
      </c>
      <c r="C11" s="12"/>
      <c r="D11" s="12" t="s">
        <v>1531</v>
      </c>
      <c r="E11" s="109" t="s">
        <v>54</v>
      </c>
      <c r="F11" s="109">
        <v>1</v>
      </c>
      <c r="G11" s="109" t="s">
        <v>38</v>
      </c>
      <c r="H11" s="109">
        <v>1000</v>
      </c>
      <c r="I11" s="109" t="s">
        <v>1532</v>
      </c>
      <c r="J11" s="109">
        <v>1</v>
      </c>
      <c r="K11" s="109"/>
      <c r="L11" s="109"/>
      <c r="M11" s="110"/>
    </row>
    <row r="12" ht="25" customHeight="1" spans="2:13">
      <c r="B12" s="12" t="s">
        <v>1533</v>
      </c>
      <c r="C12" s="12"/>
      <c r="D12" s="12" t="s">
        <v>1534</v>
      </c>
      <c r="E12" s="109" t="s">
        <v>88</v>
      </c>
      <c r="F12" s="109">
        <v>1</v>
      </c>
      <c r="G12" s="109" t="s">
        <v>38</v>
      </c>
      <c r="H12" s="109">
        <v>3000</v>
      </c>
      <c r="I12" s="109" t="s">
        <v>1532</v>
      </c>
      <c r="J12" s="109">
        <v>5</v>
      </c>
      <c r="K12" s="109"/>
      <c r="L12" s="109"/>
      <c r="M12" s="110"/>
    </row>
    <row r="13" ht="25" customHeight="1" spans="2:13">
      <c r="B13" s="12"/>
      <c r="C13" s="12"/>
      <c r="D13" s="12"/>
      <c r="E13" s="109"/>
      <c r="F13" s="109"/>
      <c r="G13" s="109"/>
      <c r="H13" s="109"/>
      <c r="I13" s="109"/>
      <c r="J13" s="109"/>
      <c r="K13" s="109"/>
      <c r="L13" s="109"/>
      <c r="M13" s="110"/>
    </row>
    <row r="14" ht="25" customHeight="1" spans="1:13">
      <c r="A14" s="106" t="s">
        <v>1535</v>
      </c>
      <c r="B14" s="12" t="s">
        <v>1536</v>
      </c>
      <c r="C14" s="12">
        <v>4.99</v>
      </c>
      <c r="D14" s="12">
        <v>30</v>
      </c>
      <c r="E14" s="109" t="s">
        <v>30</v>
      </c>
      <c r="F14" s="109">
        <v>300</v>
      </c>
      <c r="G14" s="109" t="s">
        <v>78</v>
      </c>
      <c r="H14" s="109">
        <v>5</v>
      </c>
      <c r="I14" s="109" t="s">
        <v>63</v>
      </c>
      <c r="J14" s="109">
        <v>500</v>
      </c>
      <c r="K14" s="109" t="s">
        <v>32</v>
      </c>
      <c r="L14" s="109" t="s">
        <v>1537</v>
      </c>
      <c r="M14" s="110"/>
    </row>
    <row r="15" ht="25" customHeight="1" spans="2:13">
      <c r="B15" s="12" t="s">
        <v>1538</v>
      </c>
      <c r="C15" s="12">
        <v>9.99</v>
      </c>
      <c r="D15" s="12">
        <v>68</v>
      </c>
      <c r="E15" s="109" t="s">
        <v>30</v>
      </c>
      <c r="F15" s="109">
        <v>680</v>
      </c>
      <c r="G15" s="109" t="s">
        <v>78</v>
      </c>
      <c r="H15" s="109">
        <v>7</v>
      </c>
      <c r="I15" s="109" t="s">
        <v>63</v>
      </c>
      <c r="J15" s="109">
        <v>1200</v>
      </c>
      <c r="K15" s="109" t="s">
        <v>32</v>
      </c>
      <c r="L15" s="109" t="s">
        <v>1539</v>
      </c>
      <c r="M15" s="110"/>
    </row>
    <row r="16" ht="25" customHeight="1" spans="2:13">
      <c r="B16" s="12" t="s">
        <v>1540</v>
      </c>
      <c r="C16" s="12">
        <v>29.99</v>
      </c>
      <c r="D16" s="12">
        <v>198</v>
      </c>
      <c r="E16" s="109" t="s">
        <v>30</v>
      </c>
      <c r="F16" s="109">
        <v>1980</v>
      </c>
      <c r="G16" s="109" t="s">
        <v>78</v>
      </c>
      <c r="H16" s="109">
        <v>12</v>
      </c>
      <c r="I16" s="109" t="s">
        <v>63</v>
      </c>
      <c r="J16" s="109">
        <v>2000</v>
      </c>
      <c r="K16" s="109" t="s">
        <v>38</v>
      </c>
      <c r="L16" s="109">
        <v>2000</v>
      </c>
      <c r="M16" s="110"/>
    </row>
    <row r="17" ht="25" customHeight="1" spans="2:13">
      <c r="B17" s="12" t="s">
        <v>1541</v>
      </c>
      <c r="C17" s="12">
        <v>49.99</v>
      </c>
      <c r="D17" s="12">
        <v>328</v>
      </c>
      <c r="E17" s="109" t="s">
        <v>30</v>
      </c>
      <c r="F17" s="109">
        <v>3280</v>
      </c>
      <c r="G17" s="109" t="s">
        <v>1542</v>
      </c>
      <c r="H17" s="109">
        <v>50</v>
      </c>
      <c r="I17" s="109" t="s">
        <v>1543</v>
      </c>
      <c r="J17" s="109">
        <v>350</v>
      </c>
      <c r="K17" s="109" t="s">
        <v>32</v>
      </c>
      <c r="L17" s="109" t="s">
        <v>1537</v>
      </c>
      <c r="M17" s="110"/>
    </row>
    <row r="18" ht="25" customHeight="1" spans="2:13">
      <c r="B18" s="12" t="s">
        <v>1544</v>
      </c>
      <c r="C18" s="12">
        <v>49.99</v>
      </c>
      <c r="D18" s="12">
        <v>448</v>
      </c>
      <c r="E18" s="109" t="s">
        <v>30</v>
      </c>
      <c r="F18" s="109">
        <v>4480</v>
      </c>
      <c r="G18" s="109" t="s">
        <v>78</v>
      </c>
      <c r="H18" s="109">
        <v>26</v>
      </c>
      <c r="I18" s="109" t="s">
        <v>1545</v>
      </c>
      <c r="J18" s="109">
        <v>600</v>
      </c>
      <c r="K18" s="109" t="s">
        <v>1546</v>
      </c>
      <c r="L18" s="109">
        <v>10</v>
      </c>
      <c r="M18" s="110"/>
    </row>
    <row r="19" ht="25" customHeight="1" spans="2:13">
      <c r="B19" s="12" t="s">
        <v>1547</v>
      </c>
      <c r="C19" s="12">
        <v>99.99</v>
      </c>
      <c r="D19" s="12">
        <v>648</v>
      </c>
      <c r="E19" s="109" t="s">
        <v>30</v>
      </c>
      <c r="F19" s="109">
        <v>6480</v>
      </c>
      <c r="G19" s="109" t="s">
        <v>54</v>
      </c>
      <c r="H19" s="109">
        <v>11</v>
      </c>
      <c r="I19" s="109" t="s">
        <v>1548</v>
      </c>
      <c r="J19" s="109">
        <v>1</v>
      </c>
      <c r="K19" s="109" t="s">
        <v>72</v>
      </c>
      <c r="L19" s="109">
        <v>50</v>
      </c>
      <c r="M19" s="110"/>
    </row>
    <row r="20" ht="25" customHeight="1" spans="2:13">
      <c r="B20" s="12" t="s">
        <v>1549</v>
      </c>
      <c r="C20" s="12">
        <v>99.99</v>
      </c>
      <c r="D20" s="12">
        <v>648</v>
      </c>
      <c r="E20" s="109" t="s">
        <v>30</v>
      </c>
      <c r="F20" s="109">
        <v>6480</v>
      </c>
      <c r="G20" s="109" t="s">
        <v>54</v>
      </c>
      <c r="H20" s="109">
        <v>11</v>
      </c>
      <c r="I20" s="109" t="s">
        <v>1548</v>
      </c>
      <c r="J20" s="109">
        <v>1</v>
      </c>
      <c r="K20" s="109" t="s">
        <v>1550</v>
      </c>
      <c r="L20" s="109">
        <v>50</v>
      </c>
      <c r="M20" s="110"/>
    </row>
    <row r="21" ht="25" customHeight="1" spans="2:13">
      <c r="B21" s="12"/>
      <c r="C21" s="12"/>
      <c r="D21" s="12"/>
      <c r="E21" s="109"/>
      <c r="F21" s="109"/>
      <c r="G21" s="109"/>
      <c r="H21" s="109"/>
      <c r="I21" s="109"/>
      <c r="J21" s="109"/>
      <c r="K21" s="109"/>
      <c r="L21" s="109"/>
      <c r="M21" s="110"/>
    </row>
    <row r="22" ht="25" customHeight="1" spans="1:13">
      <c r="A22" s="106" t="s">
        <v>1551</v>
      </c>
      <c r="B22" s="12" t="s">
        <v>1552</v>
      </c>
      <c r="C22" s="12"/>
      <c r="D22" s="12"/>
      <c r="E22" s="109" t="s">
        <v>32</v>
      </c>
      <c r="F22" s="109" t="s">
        <v>1553</v>
      </c>
      <c r="G22" s="109" t="s">
        <v>1554</v>
      </c>
      <c r="H22" s="109" t="s">
        <v>1555</v>
      </c>
      <c r="I22" s="109" t="s">
        <v>63</v>
      </c>
      <c r="J22" s="109">
        <v>250</v>
      </c>
      <c r="K22" s="109"/>
      <c r="L22" s="109"/>
      <c r="M22" s="110"/>
    </row>
    <row r="23" ht="25" customHeight="1" spans="2:13">
      <c r="B23" s="12" t="s">
        <v>1556</v>
      </c>
      <c r="C23" s="12"/>
      <c r="D23" s="12"/>
      <c r="E23" s="109" t="s">
        <v>32</v>
      </c>
      <c r="F23" s="109" t="s">
        <v>1557</v>
      </c>
      <c r="G23" s="109" t="s">
        <v>1554</v>
      </c>
      <c r="H23" s="109" t="s">
        <v>1553</v>
      </c>
      <c r="I23" s="109" t="s">
        <v>78</v>
      </c>
      <c r="J23" s="109">
        <v>2</v>
      </c>
      <c r="K23" s="109"/>
      <c r="L23" s="109"/>
      <c r="M23" s="110"/>
    </row>
    <row r="24" ht="25" customHeight="1" spans="2:13">
      <c r="B24" s="12" t="s">
        <v>1558</v>
      </c>
      <c r="C24" s="12"/>
      <c r="D24" s="12"/>
      <c r="E24" s="109" t="s">
        <v>32</v>
      </c>
      <c r="F24" s="109" t="s">
        <v>1559</v>
      </c>
      <c r="G24" s="109" t="s">
        <v>1554</v>
      </c>
      <c r="H24" s="109" t="s">
        <v>1560</v>
      </c>
      <c r="I24" s="109" t="s">
        <v>1561</v>
      </c>
      <c r="J24" s="109">
        <v>8</v>
      </c>
      <c r="K24" s="109"/>
      <c r="L24" s="109"/>
      <c r="M24" s="110"/>
    </row>
    <row r="25" ht="25" customHeight="1" spans="2:13">
      <c r="B25" s="12" t="s">
        <v>1562</v>
      </c>
      <c r="C25" s="12"/>
      <c r="D25" s="12"/>
      <c r="E25" s="109" t="s">
        <v>32</v>
      </c>
      <c r="F25" s="109" t="s">
        <v>1563</v>
      </c>
      <c r="G25" s="109" t="s">
        <v>1554</v>
      </c>
      <c r="H25" s="109" t="s">
        <v>1557</v>
      </c>
      <c r="I25" s="109" t="s">
        <v>1564</v>
      </c>
      <c r="J25" s="109">
        <v>8</v>
      </c>
      <c r="K25" s="109"/>
      <c r="L25" s="109"/>
      <c r="M25" s="110"/>
    </row>
    <row r="26" ht="25" customHeight="1" spans="2:13">
      <c r="B26" s="12" t="s">
        <v>1565</v>
      </c>
      <c r="C26" s="12"/>
      <c r="D26" s="12"/>
      <c r="E26" s="109" t="s">
        <v>32</v>
      </c>
      <c r="F26" s="109" t="s">
        <v>1566</v>
      </c>
      <c r="G26" s="109" t="s">
        <v>1554</v>
      </c>
      <c r="H26" s="109" t="s">
        <v>1567</v>
      </c>
      <c r="I26" s="109" t="s">
        <v>54</v>
      </c>
      <c r="J26" s="109">
        <v>1</v>
      </c>
      <c r="K26" s="109"/>
      <c r="L26" s="109"/>
      <c r="M26" s="110"/>
    </row>
    <row r="27" ht="25" customHeight="1" spans="2:13">
      <c r="B27" s="12" t="s">
        <v>1568</v>
      </c>
      <c r="C27" s="12"/>
      <c r="D27" s="12"/>
      <c r="E27" s="109" t="s">
        <v>32</v>
      </c>
      <c r="F27" s="109" t="s">
        <v>1569</v>
      </c>
      <c r="G27" s="109" t="s">
        <v>1554</v>
      </c>
      <c r="H27" s="109" t="s">
        <v>1559</v>
      </c>
      <c r="I27" s="109" t="s">
        <v>1570</v>
      </c>
      <c r="J27" s="109">
        <v>1</v>
      </c>
      <c r="K27" s="109"/>
      <c r="L27" s="109"/>
      <c r="M27" s="110"/>
    </row>
    <row r="28" ht="25" customHeight="1" spans="2:13">
      <c r="B28" s="12" t="s">
        <v>1571</v>
      </c>
      <c r="C28" s="12"/>
      <c r="D28" s="12"/>
      <c r="E28" s="109" t="s">
        <v>32</v>
      </c>
      <c r="F28" s="109" t="s">
        <v>1572</v>
      </c>
      <c r="G28" s="109" t="s">
        <v>1554</v>
      </c>
      <c r="H28" s="109" t="s">
        <v>1573</v>
      </c>
      <c r="I28" s="109" t="s">
        <v>72</v>
      </c>
      <c r="J28" s="109">
        <v>50</v>
      </c>
      <c r="K28" s="109"/>
      <c r="L28" s="109"/>
      <c r="M28" s="110"/>
    </row>
    <row r="29" ht="25" customHeight="1" spans="2:13">
      <c r="B29" s="12" t="s">
        <v>1574</v>
      </c>
      <c r="C29" s="12"/>
      <c r="D29" s="12"/>
      <c r="E29" s="109" t="s">
        <v>32</v>
      </c>
      <c r="F29" s="109" t="s">
        <v>1575</v>
      </c>
      <c r="G29" s="109" t="s">
        <v>1554</v>
      </c>
      <c r="H29" s="109" t="s">
        <v>1563</v>
      </c>
      <c r="I29" s="109" t="s">
        <v>63</v>
      </c>
      <c r="J29" s="109">
        <v>500</v>
      </c>
      <c r="K29" s="109"/>
      <c r="L29" s="109"/>
      <c r="M29" s="110"/>
    </row>
    <row r="30" ht="25" customHeight="1" spans="2:13">
      <c r="B30" s="12" t="s">
        <v>1576</v>
      </c>
      <c r="C30" s="12"/>
      <c r="D30" s="12"/>
      <c r="E30" s="109" t="s">
        <v>32</v>
      </c>
      <c r="F30" s="109" t="s">
        <v>1577</v>
      </c>
      <c r="G30" s="109" t="s">
        <v>1554</v>
      </c>
      <c r="H30" s="109" t="s">
        <v>1578</v>
      </c>
      <c r="I30" s="109" t="s">
        <v>38</v>
      </c>
      <c r="J30" s="109">
        <v>300</v>
      </c>
      <c r="K30" s="109"/>
      <c r="L30" s="109"/>
      <c r="M30" s="110"/>
    </row>
    <row r="31" ht="25" customHeight="1" spans="2:13">
      <c r="B31" s="12" t="s">
        <v>1579</v>
      </c>
      <c r="C31" s="12"/>
      <c r="D31" s="12"/>
      <c r="E31" s="109" t="s">
        <v>32</v>
      </c>
      <c r="F31" s="109" t="s">
        <v>1580</v>
      </c>
      <c r="G31" s="109" t="s">
        <v>1554</v>
      </c>
      <c r="H31" s="109" t="s">
        <v>1566</v>
      </c>
      <c r="I31" s="109" t="s">
        <v>54</v>
      </c>
      <c r="J31" s="109">
        <v>1</v>
      </c>
      <c r="K31" s="109"/>
      <c r="L31" s="109"/>
      <c r="M31" s="110"/>
    </row>
    <row r="32" ht="25" customHeight="1" spans="2:13">
      <c r="B32" s="12" t="s">
        <v>1581</v>
      </c>
      <c r="C32" s="12"/>
      <c r="D32" s="12"/>
      <c r="E32" s="109" t="s">
        <v>32</v>
      </c>
      <c r="F32" s="109" t="s">
        <v>1582</v>
      </c>
      <c r="G32" s="109" t="s">
        <v>1554</v>
      </c>
      <c r="H32" s="109" t="s">
        <v>1583</v>
      </c>
      <c r="I32" s="109" t="s">
        <v>1564</v>
      </c>
      <c r="J32" s="109">
        <v>12</v>
      </c>
      <c r="K32" s="109"/>
      <c r="L32" s="109"/>
      <c r="M32" s="110"/>
    </row>
    <row r="33" ht="25" customHeight="1" spans="2:13">
      <c r="B33" s="12" t="s">
        <v>1584</v>
      </c>
      <c r="C33" s="12"/>
      <c r="D33" s="12"/>
      <c r="E33" s="109" t="s">
        <v>32</v>
      </c>
      <c r="F33" s="109" t="s">
        <v>1585</v>
      </c>
      <c r="G33" s="109" t="s">
        <v>1554</v>
      </c>
      <c r="H33" s="109" t="s">
        <v>1569</v>
      </c>
      <c r="I33" s="109" t="s">
        <v>1529</v>
      </c>
      <c r="J33" s="109">
        <v>1</v>
      </c>
      <c r="K33" s="109"/>
      <c r="L33" s="109"/>
      <c r="M33" s="110"/>
    </row>
    <row r="34" ht="25" customHeight="1" spans="2:13">
      <c r="B34" s="12" t="s">
        <v>1586</v>
      </c>
      <c r="C34" s="12"/>
      <c r="D34" s="12"/>
      <c r="E34" s="109" t="s">
        <v>32</v>
      </c>
      <c r="F34" s="109" t="s">
        <v>1587</v>
      </c>
      <c r="G34" s="109" t="s">
        <v>1554</v>
      </c>
      <c r="H34" s="109" t="s">
        <v>1588</v>
      </c>
      <c r="I34" s="109" t="s">
        <v>72</v>
      </c>
      <c r="J34" s="109">
        <v>50</v>
      </c>
      <c r="K34" s="109"/>
      <c r="L34" s="109"/>
      <c r="M34" s="110"/>
    </row>
    <row r="35" ht="25" customHeight="1" spans="2:13">
      <c r="B35" s="12" t="s">
        <v>1589</v>
      </c>
      <c r="C35" s="12"/>
      <c r="D35" s="12"/>
      <c r="E35" s="109" t="s">
        <v>32</v>
      </c>
      <c r="F35" s="109" t="s">
        <v>1590</v>
      </c>
      <c r="G35" s="109" t="s">
        <v>1554</v>
      </c>
      <c r="H35" s="109" t="s">
        <v>1572</v>
      </c>
      <c r="I35" s="109" t="s">
        <v>1545</v>
      </c>
      <c r="J35" s="109">
        <v>100</v>
      </c>
      <c r="K35" s="109"/>
      <c r="L35" s="109"/>
      <c r="M35" s="110"/>
    </row>
    <row r="36" spans="2:13">
      <c r="B36" s="12" t="s">
        <v>1591</v>
      </c>
      <c r="E36" s="109" t="s">
        <v>32</v>
      </c>
      <c r="F36" s="109" t="s">
        <v>1592</v>
      </c>
      <c r="G36" s="109" t="s">
        <v>1554</v>
      </c>
      <c r="H36" s="109" t="s">
        <v>1593</v>
      </c>
      <c r="I36" s="109" t="s">
        <v>72</v>
      </c>
      <c r="J36" s="109">
        <v>50</v>
      </c>
      <c r="K36" s="110"/>
      <c r="L36" s="110"/>
      <c r="M36" s="110"/>
    </row>
    <row r="37" spans="2:13">
      <c r="B37" s="12"/>
      <c r="E37" s="110"/>
      <c r="F37" s="110"/>
      <c r="G37" s="110"/>
      <c r="H37" s="110"/>
      <c r="I37" s="110"/>
      <c r="J37" s="110"/>
      <c r="K37" s="110"/>
      <c r="L37" s="110"/>
      <c r="M37" s="110"/>
    </row>
    <row r="38" s="105" customFormat="1" ht="25" customHeight="1" spans="1:13">
      <c r="A38" s="106" t="s">
        <v>1594</v>
      </c>
      <c r="B38" s="12" t="s">
        <v>1595</v>
      </c>
      <c r="C38" s="12">
        <v>4.99</v>
      </c>
      <c r="D38" s="12">
        <v>30</v>
      </c>
      <c r="E38" s="109" t="s">
        <v>30</v>
      </c>
      <c r="F38" s="109">
        <v>300</v>
      </c>
      <c r="G38" s="109" t="s">
        <v>1596</v>
      </c>
      <c r="H38" s="109">
        <v>2</v>
      </c>
      <c r="I38" s="109" t="s">
        <v>1561</v>
      </c>
      <c r="J38" s="109">
        <v>5</v>
      </c>
      <c r="K38" s="109" t="s">
        <v>1597</v>
      </c>
      <c r="L38" s="109">
        <v>3</v>
      </c>
      <c r="M38" s="110"/>
    </row>
    <row r="39" s="105" customFormat="1" ht="25" customHeight="1" spans="1:13">
      <c r="A39" s="106"/>
      <c r="B39" s="12" t="s">
        <v>1598</v>
      </c>
      <c r="C39" s="12">
        <v>9.99</v>
      </c>
      <c r="D39" s="12">
        <v>68</v>
      </c>
      <c r="E39" s="109" t="s">
        <v>30</v>
      </c>
      <c r="F39" s="109">
        <v>680</v>
      </c>
      <c r="G39" s="109" t="s">
        <v>1596</v>
      </c>
      <c r="H39" s="109">
        <v>5</v>
      </c>
      <c r="I39" s="109" t="s">
        <v>38</v>
      </c>
      <c r="J39" s="109">
        <v>500</v>
      </c>
      <c r="K39" s="109" t="s">
        <v>1597</v>
      </c>
      <c r="L39" s="109">
        <v>6</v>
      </c>
      <c r="M39" s="110"/>
    </row>
    <row r="40" s="105" customFormat="1" ht="25" customHeight="1" spans="1:13">
      <c r="A40" s="106"/>
      <c r="B40" s="12" t="s">
        <v>1599</v>
      </c>
      <c r="C40" s="12">
        <v>19.99</v>
      </c>
      <c r="D40" s="12">
        <v>128</v>
      </c>
      <c r="E40" s="109" t="s">
        <v>30</v>
      </c>
      <c r="F40" s="109">
        <v>1280</v>
      </c>
      <c r="G40" s="109" t="s">
        <v>1600</v>
      </c>
      <c r="H40" s="109" t="s">
        <v>1566</v>
      </c>
      <c r="I40" s="109" t="s">
        <v>38</v>
      </c>
      <c r="J40" s="109">
        <v>1200</v>
      </c>
      <c r="K40" s="109" t="s">
        <v>1597</v>
      </c>
      <c r="L40" s="109">
        <v>12</v>
      </c>
      <c r="M40" s="110"/>
    </row>
    <row r="41" s="105" customFormat="1" ht="25" customHeight="1" spans="1:13">
      <c r="A41" s="106"/>
      <c r="B41" s="12" t="s">
        <v>1601</v>
      </c>
      <c r="C41" s="12">
        <v>49.99</v>
      </c>
      <c r="D41" s="12">
        <v>328</v>
      </c>
      <c r="E41" s="109" t="s">
        <v>30</v>
      </c>
      <c r="F41" s="109">
        <v>3280</v>
      </c>
      <c r="G41" s="109" t="s">
        <v>1602</v>
      </c>
      <c r="H41" s="109">
        <v>1</v>
      </c>
      <c r="I41" s="109" t="s">
        <v>32</v>
      </c>
      <c r="J41" s="109" t="s">
        <v>1603</v>
      </c>
      <c r="K41" s="109" t="s">
        <v>1597</v>
      </c>
      <c r="L41" s="109">
        <v>18</v>
      </c>
      <c r="M41" s="110"/>
    </row>
    <row r="42" s="105" customFormat="1" ht="25" customHeight="1" spans="1:13">
      <c r="A42" s="106"/>
      <c r="B42" s="12" t="s">
        <v>1604</v>
      </c>
      <c r="C42" s="12">
        <v>99.99</v>
      </c>
      <c r="D42" s="12">
        <v>448</v>
      </c>
      <c r="E42" s="109" t="s">
        <v>30</v>
      </c>
      <c r="F42" s="109">
        <v>4480</v>
      </c>
      <c r="G42" s="109" t="s">
        <v>38</v>
      </c>
      <c r="H42" s="109" t="s">
        <v>1605</v>
      </c>
      <c r="I42" s="109" t="s">
        <v>32</v>
      </c>
      <c r="J42" s="109" t="s">
        <v>1567</v>
      </c>
      <c r="K42" s="109" t="s">
        <v>1597</v>
      </c>
      <c r="L42" s="109">
        <v>26</v>
      </c>
      <c r="M42" s="110"/>
    </row>
    <row r="43" s="105" customFormat="1" ht="25" customHeight="1" spans="1:13">
      <c r="A43" s="106"/>
      <c r="B43" s="12" t="s">
        <v>1606</v>
      </c>
      <c r="C43" s="12">
        <v>99.99</v>
      </c>
      <c r="D43" s="12">
        <v>648</v>
      </c>
      <c r="E43" s="109" t="s">
        <v>30</v>
      </c>
      <c r="F43" s="109">
        <v>6480</v>
      </c>
      <c r="G43" s="109" t="s">
        <v>1607</v>
      </c>
      <c r="H43" s="109" t="s">
        <v>1566</v>
      </c>
      <c r="I43" s="109" t="s">
        <v>1608</v>
      </c>
      <c r="J43" s="109">
        <v>50</v>
      </c>
      <c r="K43" s="109" t="s">
        <v>1597</v>
      </c>
      <c r="L43" s="109">
        <v>35</v>
      </c>
      <c r="M43" s="110"/>
    </row>
    <row r="44" spans="2:13">
      <c r="B44" s="12"/>
      <c r="E44" s="110"/>
      <c r="F44" s="110"/>
      <c r="G44" s="110"/>
      <c r="H44" s="110"/>
      <c r="I44" s="110"/>
      <c r="J44" s="110"/>
      <c r="K44" s="110"/>
      <c r="L44" s="110"/>
      <c r="M44" s="110"/>
    </row>
    <row r="45" s="105" customFormat="1" ht="25" customHeight="1" spans="1:13">
      <c r="A45" s="106" t="s">
        <v>1609</v>
      </c>
      <c r="B45" s="12" t="s">
        <v>1595</v>
      </c>
      <c r="C45" s="12">
        <v>4.99</v>
      </c>
      <c r="D45" s="12">
        <v>30</v>
      </c>
      <c r="E45" s="109" t="s">
        <v>30</v>
      </c>
      <c r="F45" s="109">
        <v>300</v>
      </c>
      <c r="G45" s="109" t="s">
        <v>1610</v>
      </c>
      <c r="H45" s="109">
        <v>1</v>
      </c>
      <c r="I45" s="109" t="s">
        <v>78</v>
      </c>
      <c r="J45" s="109">
        <v>6</v>
      </c>
      <c r="K45" s="109" t="s">
        <v>1611</v>
      </c>
      <c r="L45" s="109">
        <v>5</v>
      </c>
      <c r="M45" s="110"/>
    </row>
    <row r="46" s="105" customFormat="1" ht="25" customHeight="1" spans="1:13">
      <c r="A46" s="106"/>
      <c r="B46" s="12" t="s">
        <v>1598</v>
      </c>
      <c r="C46" s="12">
        <v>9.99</v>
      </c>
      <c r="D46" s="12">
        <v>68</v>
      </c>
      <c r="E46" s="109" t="s">
        <v>30</v>
      </c>
      <c r="F46" s="109">
        <v>680</v>
      </c>
      <c r="G46" s="109" t="s">
        <v>1612</v>
      </c>
      <c r="H46" s="109">
        <v>1</v>
      </c>
      <c r="I46" s="109" t="s">
        <v>78</v>
      </c>
      <c r="J46" s="109">
        <v>8</v>
      </c>
      <c r="K46" s="109" t="s">
        <v>1611</v>
      </c>
      <c r="L46" s="109">
        <v>10</v>
      </c>
      <c r="M46" s="110"/>
    </row>
    <row r="47" s="105" customFormat="1" ht="25" customHeight="1" spans="1:13">
      <c r="A47" s="106"/>
      <c r="B47" s="12" t="s">
        <v>1599</v>
      </c>
      <c r="C47" s="12">
        <v>19.99</v>
      </c>
      <c r="D47" s="12">
        <v>128</v>
      </c>
      <c r="E47" s="109" t="s">
        <v>30</v>
      </c>
      <c r="F47" s="109">
        <v>1280</v>
      </c>
      <c r="G47" s="109" t="s">
        <v>54</v>
      </c>
      <c r="H47" s="109">
        <v>2</v>
      </c>
      <c r="I47" s="109" t="s">
        <v>78</v>
      </c>
      <c r="J47" s="109">
        <v>111</v>
      </c>
      <c r="K47" s="109" t="s">
        <v>38</v>
      </c>
      <c r="L47" s="109">
        <v>2000</v>
      </c>
      <c r="M47" s="110"/>
    </row>
    <row r="48" s="105" customFormat="1" ht="25" customHeight="1" spans="1:13">
      <c r="A48" s="106"/>
      <c r="B48" s="12" t="s">
        <v>1601</v>
      </c>
      <c r="C48" s="12">
        <v>49.99</v>
      </c>
      <c r="D48" s="12">
        <v>328</v>
      </c>
      <c r="E48" s="109" t="s">
        <v>30</v>
      </c>
      <c r="F48" s="109">
        <v>3280</v>
      </c>
      <c r="G48" s="109" t="s">
        <v>54</v>
      </c>
      <c r="H48" s="109">
        <v>4</v>
      </c>
      <c r="I48" s="109" t="s">
        <v>78</v>
      </c>
      <c r="J48" s="109">
        <v>20</v>
      </c>
      <c r="K48" s="109" t="s">
        <v>32</v>
      </c>
      <c r="L48" s="109" t="s">
        <v>1613</v>
      </c>
      <c r="M48" s="110"/>
    </row>
    <row r="49" s="105" customFormat="1" ht="25" customHeight="1" spans="1:13">
      <c r="A49" s="106"/>
      <c r="B49" s="12" t="s">
        <v>1604</v>
      </c>
      <c r="C49" s="12">
        <v>99.99</v>
      </c>
      <c r="D49" s="12">
        <v>448</v>
      </c>
      <c r="E49" s="109" t="s">
        <v>30</v>
      </c>
      <c r="F49" s="109">
        <v>4480</v>
      </c>
      <c r="G49" s="109" t="s">
        <v>54</v>
      </c>
      <c r="H49" s="109">
        <v>7</v>
      </c>
      <c r="I49" s="109" t="s">
        <v>78</v>
      </c>
      <c r="J49" s="109">
        <v>26</v>
      </c>
      <c r="K49" s="109" t="s">
        <v>32</v>
      </c>
      <c r="L49" s="109" t="s">
        <v>1614</v>
      </c>
      <c r="M49" s="110"/>
    </row>
    <row r="50" s="105" customFormat="1" ht="25" customHeight="1" spans="1:13">
      <c r="A50" s="106"/>
      <c r="B50" s="12" t="s">
        <v>1606</v>
      </c>
      <c r="C50" s="12">
        <v>99.99</v>
      </c>
      <c r="D50" s="12">
        <v>648</v>
      </c>
      <c r="E50" s="109" t="s">
        <v>30</v>
      </c>
      <c r="F50" s="109">
        <v>6480</v>
      </c>
      <c r="G50" s="109" t="s">
        <v>54</v>
      </c>
      <c r="H50" s="109">
        <v>11</v>
      </c>
      <c r="I50" s="109" t="s">
        <v>78</v>
      </c>
      <c r="J50" s="109">
        <v>35</v>
      </c>
      <c r="K50" s="109" t="s">
        <v>1615</v>
      </c>
      <c r="L50" s="109">
        <v>50</v>
      </c>
      <c r="M50" s="110"/>
    </row>
    <row r="51" s="105" customFormat="1" ht="25" customHeight="1" spans="1:13">
      <c r="A51" s="106"/>
      <c r="B51" s="12" t="s">
        <v>1616</v>
      </c>
      <c r="C51" s="12">
        <v>99.99</v>
      </c>
      <c r="D51" s="12">
        <v>648</v>
      </c>
      <c r="E51" s="109" t="s">
        <v>30</v>
      </c>
      <c r="F51" s="109">
        <v>6480</v>
      </c>
      <c r="G51" s="109" t="s">
        <v>54</v>
      </c>
      <c r="H51" s="109">
        <v>11</v>
      </c>
      <c r="I51" s="109" t="s">
        <v>78</v>
      </c>
      <c r="J51" s="109">
        <v>35</v>
      </c>
      <c r="K51" s="109" t="s">
        <v>1617</v>
      </c>
      <c r="L51" s="109">
        <v>50</v>
      </c>
      <c r="M51" s="110"/>
    </row>
    <row r="52" s="105" customFormat="1" ht="25" customHeight="1" spans="1:13">
      <c r="A52" s="106"/>
      <c r="B52" s="12"/>
      <c r="C52" s="12"/>
      <c r="D52" s="12"/>
      <c r="E52" s="109"/>
      <c r="F52" s="109"/>
      <c r="G52" s="109"/>
      <c r="H52" s="109"/>
      <c r="I52" s="109"/>
      <c r="J52" s="109"/>
      <c r="K52" s="109"/>
      <c r="L52" s="109"/>
      <c r="M52" s="110"/>
    </row>
    <row r="53" spans="5:13">
      <c r="E53" s="110"/>
      <c r="F53" s="110"/>
      <c r="G53" s="110"/>
      <c r="H53" s="110"/>
      <c r="I53" s="110"/>
      <c r="J53" s="110"/>
      <c r="K53" s="110"/>
      <c r="L53" s="110"/>
      <c r="M53" s="110"/>
    </row>
    <row r="54" spans="5:13">
      <c r="E54" s="110"/>
      <c r="F54" s="110"/>
      <c r="G54" s="110"/>
      <c r="H54" s="110"/>
      <c r="I54" s="110"/>
      <c r="J54" s="110"/>
      <c r="K54" s="110"/>
      <c r="L54" s="110"/>
      <c r="M54" s="110"/>
    </row>
    <row r="55" spans="5:13">
      <c r="E55" s="110"/>
      <c r="F55" s="110"/>
      <c r="G55" s="110"/>
      <c r="H55" s="110"/>
      <c r="I55" s="110"/>
      <c r="J55" s="110"/>
      <c r="K55" s="110"/>
      <c r="L55" s="110"/>
      <c r="M55" s="110"/>
    </row>
    <row r="56" spans="5:13">
      <c r="E56" s="110"/>
      <c r="F56" s="110"/>
      <c r="G56" s="110"/>
      <c r="H56" s="110"/>
      <c r="I56" s="110"/>
      <c r="J56" s="110"/>
      <c r="K56" s="110"/>
      <c r="L56" s="110"/>
      <c r="M56" s="110"/>
    </row>
    <row r="57" spans="5:13">
      <c r="E57" s="110"/>
      <c r="F57" s="110"/>
      <c r="G57" s="110"/>
      <c r="H57" s="110"/>
      <c r="I57" s="110"/>
      <c r="J57" s="110"/>
      <c r="K57" s="110"/>
      <c r="L57" s="110"/>
      <c r="M57" s="110"/>
    </row>
    <row r="58" spans="5:13">
      <c r="E58" s="110"/>
      <c r="F58" s="110"/>
      <c r="G58" s="110"/>
      <c r="H58" s="110"/>
      <c r="I58" s="110"/>
      <c r="J58" s="110"/>
      <c r="K58" s="110"/>
      <c r="L58" s="110"/>
      <c r="M58" s="110"/>
    </row>
    <row r="59" spans="5:13">
      <c r="E59" s="110"/>
      <c r="F59" s="110"/>
      <c r="G59" s="110"/>
      <c r="H59" s="110"/>
      <c r="I59" s="110"/>
      <c r="J59" s="110"/>
      <c r="K59" s="110"/>
      <c r="L59" s="110"/>
      <c r="M59" s="110"/>
    </row>
    <row r="60" spans="5:13">
      <c r="E60" s="110"/>
      <c r="F60" s="110"/>
      <c r="G60" s="110"/>
      <c r="H60" s="110"/>
      <c r="I60" s="110"/>
      <c r="J60" s="110"/>
      <c r="K60" s="110"/>
      <c r="L60" s="110"/>
      <c r="M60" s="110"/>
    </row>
    <row r="61" spans="5:13">
      <c r="E61" s="110"/>
      <c r="F61" s="110"/>
      <c r="G61" s="110"/>
      <c r="H61" s="110"/>
      <c r="I61" s="110"/>
      <c r="J61" s="110"/>
      <c r="K61" s="110"/>
      <c r="L61" s="110"/>
      <c r="M61" s="110"/>
    </row>
    <row r="62" spans="5:13">
      <c r="E62" s="110"/>
      <c r="F62" s="110"/>
      <c r="G62" s="110"/>
      <c r="H62" s="110"/>
      <c r="I62" s="110"/>
      <c r="J62" s="110"/>
      <c r="K62" s="110"/>
      <c r="L62" s="110"/>
      <c r="M62" s="110"/>
    </row>
  </sheetData>
  <mergeCells count="1">
    <mergeCell ref="E1:S1"/>
  </mergeCells>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0"/>
  <sheetViews>
    <sheetView workbookViewId="0">
      <selection activeCell="H39" sqref="H39"/>
    </sheetView>
  </sheetViews>
  <sheetFormatPr defaultColWidth="9" defaultRowHeight="13.5"/>
  <cols>
    <col min="1" max="1" width="9.875" style="13" customWidth="1"/>
    <col min="2" max="2" width="8.875" style="13" customWidth="1"/>
    <col min="3" max="3" width="13.25" style="13" customWidth="1"/>
    <col min="4" max="4" width="20.375" style="13" customWidth="1"/>
    <col min="5" max="5" width="36.625" style="13" customWidth="1"/>
    <col min="6" max="6" width="12.125" style="13" customWidth="1"/>
    <col min="7" max="7" width="23.75" style="13" customWidth="1"/>
    <col min="8" max="8" width="11.5" style="13" customWidth="1"/>
    <col min="9" max="9" width="70.375" style="13" customWidth="1"/>
    <col min="10" max="16384" width="9" style="13"/>
  </cols>
  <sheetData>
    <row r="1" s="93" customFormat="1" ht="28" customHeight="1" spans="1:7">
      <c r="A1" s="94" t="s">
        <v>1618</v>
      </c>
      <c r="B1" s="95" t="s">
        <v>1619</v>
      </c>
      <c r="C1" s="95" t="s">
        <v>1620</v>
      </c>
      <c r="D1" s="95" t="s">
        <v>1621</v>
      </c>
      <c r="E1" s="95" t="s">
        <v>1622</v>
      </c>
      <c r="F1" s="95" t="s">
        <v>1623</v>
      </c>
      <c r="G1" s="96"/>
    </row>
    <row r="2" spans="1:7">
      <c r="A2" s="94"/>
      <c r="B2" s="95" t="s">
        <v>1624</v>
      </c>
      <c r="C2" s="95" t="s">
        <v>1625</v>
      </c>
      <c r="D2" s="95" t="s">
        <v>1626</v>
      </c>
      <c r="E2" s="95" t="s">
        <v>1627</v>
      </c>
      <c r="F2" s="97">
        <v>198</v>
      </c>
      <c r="G2" s="2" t="s">
        <v>1628</v>
      </c>
    </row>
    <row r="4" spans="1:9">
      <c r="A4" s="98" t="s">
        <v>1629</v>
      </c>
      <c r="B4" s="99"/>
      <c r="C4" s="99"/>
      <c r="D4" s="99"/>
      <c r="E4" s="100"/>
      <c r="G4" s="101" t="s">
        <v>1630</v>
      </c>
      <c r="H4" s="101"/>
      <c r="I4" s="101"/>
    </row>
    <row r="5" spans="1:9">
      <c r="A5" s="10" t="s">
        <v>1619</v>
      </c>
      <c r="B5" s="10" t="s">
        <v>1631</v>
      </c>
      <c r="C5" s="10" t="s">
        <v>1632</v>
      </c>
      <c r="D5" s="10" t="s">
        <v>1633</v>
      </c>
      <c r="E5" s="10" t="s">
        <v>1634</v>
      </c>
      <c r="F5" s="102"/>
      <c r="G5" s="10" t="s">
        <v>1619</v>
      </c>
      <c r="H5" s="9" t="s">
        <v>1513</v>
      </c>
      <c r="I5" s="9" t="s">
        <v>1635</v>
      </c>
    </row>
    <row r="6" spans="1:9">
      <c r="A6" s="10">
        <v>1</v>
      </c>
      <c r="B6" s="10">
        <v>1</v>
      </c>
      <c r="C6" s="10">
        <v>0</v>
      </c>
      <c r="D6" s="10" t="s">
        <v>1636</v>
      </c>
      <c r="E6" s="10" t="s">
        <v>1637</v>
      </c>
      <c r="F6" s="102"/>
      <c r="G6" s="10">
        <v>1</v>
      </c>
      <c r="H6" s="9" t="s">
        <v>1638</v>
      </c>
      <c r="I6" s="10" t="s">
        <v>1639</v>
      </c>
    </row>
    <row r="7" spans="1:9">
      <c r="A7" s="10">
        <v>1</v>
      </c>
      <c r="B7" s="10">
        <v>2</v>
      </c>
      <c r="C7" s="10">
        <v>400</v>
      </c>
      <c r="D7" s="10" t="s">
        <v>1640</v>
      </c>
      <c r="E7" s="10" t="s">
        <v>1641</v>
      </c>
      <c r="F7" s="102"/>
      <c r="G7" s="10">
        <v>2</v>
      </c>
      <c r="H7" s="9" t="s">
        <v>1638</v>
      </c>
      <c r="I7" s="10" t="s">
        <v>1639</v>
      </c>
    </row>
    <row r="8" spans="1:9">
      <c r="A8" s="10">
        <v>1</v>
      </c>
      <c r="B8" s="10">
        <v>3</v>
      </c>
      <c r="C8" s="10">
        <v>800</v>
      </c>
      <c r="D8" s="10" t="s">
        <v>1640</v>
      </c>
      <c r="E8" s="10" t="s">
        <v>1641</v>
      </c>
      <c r="F8" s="102"/>
      <c r="G8" s="10">
        <v>3</v>
      </c>
      <c r="H8" s="9" t="s">
        <v>1638</v>
      </c>
      <c r="I8" s="10" t="s">
        <v>1642</v>
      </c>
    </row>
    <row r="9" spans="1:9">
      <c r="A9" s="10">
        <v>1</v>
      </c>
      <c r="B9" s="10">
        <v>4</v>
      </c>
      <c r="C9" s="10">
        <v>1200</v>
      </c>
      <c r="D9" s="10" t="s">
        <v>1640</v>
      </c>
      <c r="E9" s="10" t="s">
        <v>1641</v>
      </c>
      <c r="F9" s="102"/>
      <c r="G9" s="103"/>
      <c r="H9" s="103"/>
      <c r="I9" s="103"/>
    </row>
    <row r="10" spans="1:9">
      <c r="A10" s="10">
        <v>1</v>
      </c>
      <c r="B10" s="10">
        <v>5</v>
      </c>
      <c r="C10" s="10">
        <v>1600</v>
      </c>
      <c r="D10" s="10" t="s">
        <v>1640</v>
      </c>
      <c r="E10" s="10" t="s">
        <v>1641</v>
      </c>
      <c r="F10" s="102"/>
      <c r="G10" s="103"/>
      <c r="H10" s="103"/>
      <c r="I10" s="103"/>
    </row>
    <row r="11" spans="1:9">
      <c r="A11" s="10">
        <v>1</v>
      </c>
      <c r="B11" s="10">
        <v>6</v>
      </c>
      <c r="C11" s="10">
        <v>2000</v>
      </c>
      <c r="D11" s="10" t="s">
        <v>1643</v>
      </c>
      <c r="E11" s="10" t="s">
        <v>1644</v>
      </c>
      <c r="F11" s="102"/>
      <c r="G11" s="103"/>
      <c r="H11" s="103"/>
      <c r="I11" s="103"/>
    </row>
    <row r="12" spans="1:9">
      <c r="A12" s="10">
        <v>1</v>
      </c>
      <c r="B12" s="10">
        <v>7</v>
      </c>
      <c r="C12" s="10">
        <v>2400</v>
      </c>
      <c r="D12" s="10" t="s">
        <v>1640</v>
      </c>
      <c r="E12" s="10" t="s">
        <v>1641</v>
      </c>
      <c r="F12" s="102"/>
      <c r="G12" s="103"/>
      <c r="H12" s="103"/>
      <c r="I12" s="103"/>
    </row>
    <row r="13" spans="1:9">
      <c r="A13" s="10">
        <v>1</v>
      </c>
      <c r="B13" s="10">
        <v>8</v>
      </c>
      <c r="C13" s="10">
        <v>2800</v>
      </c>
      <c r="D13" s="10" t="s">
        <v>1640</v>
      </c>
      <c r="E13" s="10" t="s">
        <v>1641</v>
      </c>
      <c r="F13" s="102"/>
      <c r="G13" s="103"/>
      <c r="H13" s="103"/>
      <c r="I13" s="103"/>
    </row>
    <row r="14" spans="1:9">
      <c r="A14" s="10">
        <v>1</v>
      </c>
      <c r="B14" s="10">
        <v>9</v>
      </c>
      <c r="C14" s="10">
        <v>3200</v>
      </c>
      <c r="D14" s="10" t="s">
        <v>1640</v>
      </c>
      <c r="E14" s="10" t="s">
        <v>1641</v>
      </c>
      <c r="F14" s="102"/>
      <c r="G14" s="103"/>
      <c r="H14" s="103"/>
      <c r="I14" s="103"/>
    </row>
    <row r="15" spans="1:9">
      <c r="A15" s="10">
        <v>1</v>
      </c>
      <c r="B15" s="10">
        <v>10</v>
      </c>
      <c r="C15" s="10">
        <v>3600</v>
      </c>
      <c r="D15" s="10" t="s">
        <v>1640</v>
      </c>
      <c r="E15" s="10" t="s">
        <v>1641</v>
      </c>
      <c r="F15" s="102"/>
      <c r="G15" s="103"/>
      <c r="H15" s="103"/>
      <c r="I15" s="103"/>
    </row>
    <row r="16" spans="1:9">
      <c r="A16" s="10">
        <v>1</v>
      </c>
      <c r="B16" s="10">
        <v>11</v>
      </c>
      <c r="C16" s="10">
        <v>4000</v>
      </c>
      <c r="D16" s="10" t="s">
        <v>1643</v>
      </c>
      <c r="E16" s="10" t="s">
        <v>1644</v>
      </c>
      <c r="F16" s="102"/>
      <c r="G16" s="103"/>
      <c r="H16" s="103"/>
      <c r="I16" s="103"/>
    </row>
    <row r="17" spans="1:9">
      <c r="A17" s="10">
        <v>1</v>
      </c>
      <c r="B17" s="10">
        <v>12</v>
      </c>
      <c r="C17" s="10">
        <v>4400</v>
      </c>
      <c r="D17" s="10" t="s">
        <v>1640</v>
      </c>
      <c r="E17" s="10" t="s">
        <v>1641</v>
      </c>
      <c r="F17" s="102"/>
      <c r="G17" s="103"/>
      <c r="H17" s="103"/>
      <c r="I17" s="103"/>
    </row>
    <row r="18" spans="1:9">
      <c r="A18" s="10">
        <v>1</v>
      </c>
      <c r="B18" s="10">
        <v>13</v>
      </c>
      <c r="C18" s="10">
        <v>4800</v>
      </c>
      <c r="D18" s="10" t="s">
        <v>1640</v>
      </c>
      <c r="E18" s="10" t="s">
        <v>1641</v>
      </c>
      <c r="F18" s="102"/>
      <c r="G18" s="103"/>
      <c r="H18" s="103"/>
      <c r="I18" s="103"/>
    </row>
    <row r="19" spans="1:9">
      <c r="A19" s="10">
        <v>1</v>
      </c>
      <c r="B19" s="10">
        <v>14</v>
      </c>
      <c r="C19" s="10">
        <v>5200</v>
      </c>
      <c r="D19" s="10" t="s">
        <v>1640</v>
      </c>
      <c r="E19" s="10" t="s">
        <v>1641</v>
      </c>
      <c r="F19" s="102"/>
      <c r="G19" s="103"/>
      <c r="H19" s="103"/>
      <c r="I19" s="103"/>
    </row>
    <row r="20" spans="1:9">
      <c r="A20" s="10">
        <v>1</v>
      </c>
      <c r="B20" s="10">
        <v>15</v>
      </c>
      <c r="C20" s="10">
        <v>5600</v>
      </c>
      <c r="D20" s="10" t="s">
        <v>1640</v>
      </c>
      <c r="E20" s="10" t="s">
        <v>1641</v>
      </c>
      <c r="F20" s="102"/>
      <c r="G20" s="103"/>
      <c r="H20" s="103"/>
      <c r="I20" s="103"/>
    </row>
    <row r="21" spans="1:9">
      <c r="A21" s="10">
        <v>1</v>
      </c>
      <c r="B21" s="10">
        <v>16</v>
      </c>
      <c r="C21" s="10">
        <v>6000</v>
      </c>
      <c r="D21" s="10" t="s">
        <v>1643</v>
      </c>
      <c r="E21" s="10" t="s">
        <v>1644</v>
      </c>
      <c r="F21" s="102"/>
      <c r="G21" s="103"/>
      <c r="H21" s="103"/>
      <c r="I21" s="103"/>
    </row>
    <row r="22" spans="1:9">
      <c r="A22" s="10">
        <v>1</v>
      </c>
      <c r="B22" s="10">
        <v>17</v>
      </c>
      <c r="C22" s="10">
        <v>6400</v>
      </c>
      <c r="D22" s="10" t="s">
        <v>1640</v>
      </c>
      <c r="E22" s="10" t="s">
        <v>1641</v>
      </c>
      <c r="F22" s="102"/>
      <c r="G22" s="103"/>
      <c r="H22" s="103"/>
      <c r="I22" s="103"/>
    </row>
    <row r="23" spans="1:9">
      <c r="A23" s="10">
        <v>1</v>
      </c>
      <c r="B23" s="10">
        <v>18</v>
      </c>
      <c r="C23" s="10">
        <v>6800</v>
      </c>
      <c r="D23" s="10" t="s">
        <v>1640</v>
      </c>
      <c r="E23" s="10" t="s">
        <v>1641</v>
      </c>
      <c r="F23" s="102"/>
      <c r="G23" s="103"/>
      <c r="H23" s="103"/>
      <c r="I23" s="103"/>
    </row>
    <row r="24" spans="1:9">
      <c r="A24" s="10">
        <v>1</v>
      </c>
      <c r="B24" s="10">
        <v>19</v>
      </c>
      <c r="C24" s="10">
        <v>7200</v>
      </c>
      <c r="D24" s="10" t="s">
        <v>1640</v>
      </c>
      <c r="E24" s="10" t="s">
        <v>1641</v>
      </c>
      <c r="F24" s="102"/>
      <c r="G24" s="103"/>
      <c r="H24" s="103"/>
      <c r="I24" s="103"/>
    </row>
    <row r="25" spans="1:9">
      <c r="A25" s="10">
        <v>1</v>
      </c>
      <c r="B25" s="10">
        <v>20</v>
      </c>
      <c r="C25" s="10">
        <v>7600</v>
      </c>
      <c r="D25" s="10" t="s">
        <v>1640</v>
      </c>
      <c r="E25" s="10" t="s">
        <v>1641</v>
      </c>
      <c r="F25" s="102"/>
      <c r="G25" s="103"/>
      <c r="H25" s="103"/>
      <c r="I25" s="103"/>
    </row>
    <row r="26" spans="1:9">
      <c r="A26" s="10">
        <v>1</v>
      </c>
      <c r="B26" s="10">
        <v>21</v>
      </c>
      <c r="C26" s="10">
        <v>8000</v>
      </c>
      <c r="D26" s="10" t="s">
        <v>1643</v>
      </c>
      <c r="E26" s="10" t="s">
        <v>1644</v>
      </c>
      <c r="F26" s="102"/>
      <c r="G26" s="103"/>
      <c r="H26" s="103"/>
      <c r="I26" s="103"/>
    </row>
    <row r="27" spans="1:9">
      <c r="A27" s="10">
        <v>1</v>
      </c>
      <c r="B27" s="10">
        <v>22</v>
      </c>
      <c r="C27" s="10">
        <v>8400</v>
      </c>
      <c r="D27" s="10" t="s">
        <v>1640</v>
      </c>
      <c r="E27" s="10" t="s">
        <v>1641</v>
      </c>
      <c r="F27" s="102"/>
      <c r="G27" s="103"/>
      <c r="H27" s="103"/>
      <c r="I27" s="103"/>
    </row>
    <row r="28" spans="1:9">
      <c r="A28" s="10">
        <v>1</v>
      </c>
      <c r="B28" s="10">
        <v>23</v>
      </c>
      <c r="C28" s="10">
        <v>8800</v>
      </c>
      <c r="D28" s="10" t="s">
        <v>1640</v>
      </c>
      <c r="E28" s="10" t="s">
        <v>1641</v>
      </c>
      <c r="F28" s="102"/>
      <c r="G28" s="103"/>
      <c r="H28" s="103"/>
      <c r="I28" s="103"/>
    </row>
    <row r="29" spans="1:9">
      <c r="A29" s="10">
        <v>1</v>
      </c>
      <c r="B29" s="10">
        <v>24</v>
      </c>
      <c r="C29" s="10">
        <v>9200</v>
      </c>
      <c r="D29" s="10" t="s">
        <v>1640</v>
      </c>
      <c r="E29" s="10" t="s">
        <v>1641</v>
      </c>
      <c r="F29" s="102"/>
      <c r="G29" s="103"/>
      <c r="H29" s="103"/>
      <c r="I29" s="103"/>
    </row>
    <row r="30" spans="1:9">
      <c r="A30" s="10">
        <v>1</v>
      </c>
      <c r="B30" s="10">
        <v>25</v>
      </c>
      <c r="C30" s="10">
        <v>9600</v>
      </c>
      <c r="D30" s="10" t="s">
        <v>1640</v>
      </c>
      <c r="E30" s="10" t="s">
        <v>1641</v>
      </c>
      <c r="F30" s="102"/>
      <c r="G30" s="103"/>
      <c r="H30" s="103"/>
      <c r="I30" s="103"/>
    </row>
    <row r="31" spans="1:9">
      <c r="A31" s="10">
        <v>1</v>
      </c>
      <c r="B31" s="10">
        <v>26</v>
      </c>
      <c r="C31" s="10">
        <v>10000</v>
      </c>
      <c r="D31" s="10" t="s">
        <v>1645</v>
      </c>
      <c r="E31" s="10" t="s">
        <v>1644</v>
      </c>
      <c r="F31" s="102"/>
      <c r="G31" s="103"/>
      <c r="H31" s="103"/>
      <c r="I31" s="103"/>
    </row>
    <row r="32" spans="1:9">
      <c r="A32" s="10">
        <v>1</v>
      </c>
      <c r="B32" s="10">
        <v>27</v>
      </c>
      <c r="C32" s="10">
        <v>10400</v>
      </c>
      <c r="D32" s="10" t="s">
        <v>1640</v>
      </c>
      <c r="E32" s="10" t="s">
        <v>1641</v>
      </c>
      <c r="F32" s="102"/>
      <c r="G32" s="103"/>
      <c r="H32" s="103"/>
      <c r="I32" s="103"/>
    </row>
    <row r="33" spans="1:9">
      <c r="A33" s="10">
        <v>1</v>
      </c>
      <c r="B33" s="10">
        <v>28</v>
      </c>
      <c r="C33" s="10">
        <v>10800</v>
      </c>
      <c r="D33" s="10" t="s">
        <v>1640</v>
      </c>
      <c r="E33" s="10" t="s">
        <v>1641</v>
      </c>
      <c r="F33" s="102"/>
      <c r="G33" s="103"/>
      <c r="H33" s="103"/>
      <c r="I33" s="103"/>
    </row>
    <row r="34" spans="1:9">
      <c r="A34" s="10">
        <v>1</v>
      </c>
      <c r="B34" s="10">
        <v>29</v>
      </c>
      <c r="C34" s="10">
        <v>11200</v>
      </c>
      <c r="D34" s="10" t="s">
        <v>1640</v>
      </c>
      <c r="E34" s="10" t="s">
        <v>1641</v>
      </c>
      <c r="F34" s="102"/>
      <c r="G34" s="103"/>
      <c r="H34" s="103"/>
      <c r="I34" s="103"/>
    </row>
    <row r="35" spans="1:9">
      <c r="A35" s="10">
        <v>1</v>
      </c>
      <c r="B35" s="10">
        <v>30</v>
      </c>
      <c r="C35" s="10">
        <v>11600</v>
      </c>
      <c r="D35" s="10" t="s">
        <v>1640</v>
      </c>
      <c r="E35" s="10" t="s">
        <v>1641</v>
      </c>
      <c r="F35" s="102"/>
      <c r="G35" s="103"/>
      <c r="H35" s="103"/>
      <c r="I35" s="103"/>
    </row>
    <row r="36" spans="1:9">
      <c r="A36" s="10">
        <v>1</v>
      </c>
      <c r="B36" s="10">
        <v>31</v>
      </c>
      <c r="C36" s="10">
        <v>12000</v>
      </c>
      <c r="D36" s="10" t="s">
        <v>1646</v>
      </c>
      <c r="E36" s="10" t="s">
        <v>1647</v>
      </c>
      <c r="F36" s="102"/>
      <c r="G36" s="103"/>
      <c r="H36" s="103"/>
      <c r="I36" s="103"/>
    </row>
    <row r="37" spans="1:9">
      <c r="A37" s="10">
        <v>2</v>
      </c>
      <c r="B37" s="10">
        <v>1</v>
      </c>
      <c r="C37" s="10">
        <v>0</v>
      </c>
      <c r="D37" s="10" t="s">
        <v>1636</v>
      </c>
      <c r="E37" s="10" t="s">
        <v>1637</v>
      </c>
      <c r="F37" s="102"/>
      <c r="G37" s="103"/>
      <c r="H37" s="103"/>
      <c r="I37" s="103"/>
    </row>
    <row r="38" spans="1:9">
      <c r="A38" s="10">
        <v>2</v>
      </c>
      <c r="B38" s="10">
        <v>2</v>
      </c>
      <c r="C38" s="10">
        <v>400</v>
      </c>
      <c r="D38" s="10" t="s">
        <v>1640</v>
      </c>
      <c r="E38" s="10" t="s">
        <v>1641</v>
      </c>
      <c r="F38" s="102"/>
      <c r="G38" s="103"/>
      <c r="H38" s="103"/>
      <c r="I38" s="103"/>
    </row>
    <row r="39" spans="1:9">
      <c r="A39" s="10">
        <v>2</v>
      </c>
      <c r="B39" s="10">
        <v>3</v>
      </c>
      <c r="C39" s="10">
        <v>800</v>
      </c>
      <c r="D39" s="10" t="s">
        <v>1640</v>
      </c>
      <c r="E39" s="10" t="s">
        <v>1641</v>
      </c>
      <c r="F39" s="102"/>
      <c r="G39" s="103"/>
      <c r="H39" s="103"/>
      <c r="I39" s="103"/>
    </row>
    <row r="40" spans="1:9">
      <c r="A40" s="10">
        <v>2</v>
      </c>
      <c r="B40" s="10">
        <v>4</v>
      </c>
      <c r="C40" s="10">
        <v>1200</v>
      </c>
      <c r="D40" s="10" t="s">
        <v>1640</v>
      </c>
      <c r="E40" s="10" t="s">
        <v>1641</v>
      </c>
      <c r="F40" s="102"/>
      <c r="G40" s="102"/>
      <c r="H40" s="102"/>
      <c r="I40" s="102"/>
    </row>
    <row r="41" spans="1:9">
      <c r="A41" s="10">
        <v>2</v>
      </c>
      <c r="B41" s="10">
        <v>5</v>
      </c>
      <c r="C41" s="10">
        <v>1600</v>
      </c>
      <c r="D41" s="10" t="s">
        <v>1640</v>
      </c>
      <c r="E41" s="10" t="s">
        <v>1641</v>
      </c>
      <c r="F41" s="102"/>
      <c r="G41" s="102"/>
      <c r="H41" s="102"/>
      <c r="I41" s="102"/>
    </row>
    <row r="42" spans="1:9">
      <c r="A42" s="10">
        <v>2</v>
      </c>
      <c r="B42" s="10">
        <v>6</v>
      </c>
      <c r="C42" s="10">
        <v>2000</v>
      </c>
      <c r="D42" s="10" t="s">
        <v>1643</v>
      </c>
      <c r="E42" s="10" t="s">
        <v>1644</v>
      </c>
      <c r="F42" s="102"/>
      <c r="G42" s="102"/>
      <c r="H42" s="102"/>
      <c r="I42" s="102"/>
    </row>
    <row r="43" spans="1:9">
      <c r="A43" s="10">
        <v>2</v>
      </c>
      <c r="B43" s="10">
        <v>7</v>
      </c>
      <c r="C43" s="10">
        <v>2400</v>
      </c>
      <c r="D43" s="10" t="s">
        <v>1640</v>
      </c>
      <c r="E43" s="10" t="s">
        <v>1641</v>
      </c>
      <c r="F43" s="102"/>
      <c r="G43" s="102"/>
      <c r="H43" s="102"/>
      <c r="I43" s="102"/>
    </row>
    <row r="44" spans="1:9">
      <c r="A44" s="10">
        <v>2</v>
      </c>
      <c r="B44" s="10">
        <v>8</v>
      </c>
      <c r="C44" s="10">
        <v>2800</v>
      </c>
      <c r="D44" s="10" t="s">
        <v>1640</v>
      </c>
      <c r="E44" s="10" t="s">
        <v>1641</v>
      </c>
      <c r="F44" s="102"/>
      <c r="G44" s="102"/>
      <c r="H44" s="102"/>
      <c r="I44" s="102"/>
    </row>
    <row r="45" spans="1:9">
      <c r="A45" s="10">
        <v>2</v>
      </c>
      <c r="B45" s="10">
        <v>9</v>
      </c>
      <c r="C45" s="10">
        <v>3200</v>
      </c>
      <c r="D45" s="10" t="s">
        <v>1640</v>
      </c>
      <c r="E45" s="10" t="s">
        <v>1641</v>
      </c>
      <c r="F45" s="102"/>
      <c r="G45" s="102"/>
      <c r="H45" s="102"/>
      <c r="I45" s="102"/>
    </row>
    <row r="46" spans="1:9">
      <c r="A46" s="10">
        <v>2</v>
      </c>
      <c r="B46" s="10">
        <v>10</v>
      </c>
      <c r="C46" s="10">
        <v>3600</v>
      </c>
      <c r="D46" s="10" t="s">
        <v>1640</v>
      </c>
      <c r="E46" s="10" t="s">
        <v>1641</v>
      </c>
      <c r="F46" s="102"/>
      <c r="G46" s="102"/>
      <c r="H46" s="102"/>
      <c r="I46" s="102"/>
    </row>
    <row r="47" spans="1:9">
      <c r="A47" s="10">
        <v>2</v>
      </c>
      <c r="B47" s="10">
        <v>11</v>
      </c>
      <c r="C47" s="10">
        <v>4000</v>
      </c>
      <c r="D47" s="10" t="s">
        <v>1643</v>
      </c>
      <c r="E47" s="10" t="s">
        <v>1644</v>
      </c>
      <c r="F47" s="102"/>
      <c r="G47" s="102"/>
      <c r="H47" s="102"/>
      <c r="I47" s="102"/>
    </row>
    <row r="48" spans="1:9">
      <c r="A48" s="10">
        <v>2</v>
      </c>
      <c r="B48" s="10">
        <v>12</v>
      </c>
      <c r="C48" s="10">
        <v>4400</v>
      </c>
      <c r="D48" s="10" t="s">
        <v>1640</v>
      </c>
      <c r="E48" s="10" t="s">
        <v>1641</v>
      </c>
      <c r="F48" s="102"/>
      <c r="G48" s="102"/>
      <c r="H48" s="102"/>
      <c r="I48" s="102"/>
    </row>
    <row r="49" spans="1:9">
      <c r="A49" s="10">
        <v>2</v>
      </c>
      <c r="B49" s="10">
        <v>13</v>
      </c>
      <c r="C49" s="10">
        <v>4800</v>
      </c>
      <c r="D49" s="10" t="s">
        <v>1640</v>
      </c>
      <c r="E49" s="10" t="s">
        <v>1641</v>
      </c>
      <c r="F49" s="102"/>
      <c r="G49" s="102"/>
      <c r="H49" s="102"/>
      <c r="I49" s="102"/>
    </row>
    <row r="50" spans="1:9">
      <c r="A50" s="10">
        <v>2</v>
      </c>
      <c r="B50" s="10">
        <v>14</v>
      </c>
      <c r="C50" s="10">
        <v>5200</v>
      </c>
      <c r="D50" s="10" t="s">
        <v>1640</v>
      </c>
      <c r="E50" s="10" t="s">
        <v>1641</v>
      </c>
      <c r="F50" s="102"/>
      <c r="G50" s="102"/>
      <c r="H50" s="102"/>
      <c r="I50" s="102"/>
    </row>
    <row r="51" spans="1:9">
      <c r="A51" s="10">
        <v>2</v>
      </c>
      <c r="B51" s="10">
        <v>15</v>
      </c>
      <c r="C51" s="10">
        <v>5600</v>
      </c>
      <c r="D51" s="10" t="s">
        <v>1640</v>
      </c>
      <c r="E51" s="10" t="s">
        <v>1641</v>
      </c>
      <c r="F51" s="102"/>
      <c r="G51" s="102"/>
      <c r="H51" s="102"/>
      <c r="I51" s="102"/>
    </row>
    <row r="52" spans="1:9">
      <c r="A52" s="10">
        <v>2</v>
      </c>
      <c r="B52" s="10">
        <v>16</v>
      </c>
      <c r="C52" s="10">
        <v>6000</v>
      </c>
      <c r="D52" s="10" t="s">
        <v>1643</v>
      </c>
      <c r="E52" s="10" t="s">
        <v>1644</v>
      </c>
      <c r="F52" s="102"/>
      <c r="G52" s="102"/>
      <c r="H52" s="102"/>
      <c r="I52" s="102"/>
    </row>
    <row r="53" spans="1:9">
      <c r="A53" s="10">
        <v>2</v>
      </c>
      <c r="B53" s="10">
        <v>17</v>
      </c>
      <c r="C53" s="10">
        <v>6400</v>
      </c>
      <c r="D53" s="10" t="s">
        <v>1640</v>
      </c>
      <c r="E53" s="10" t="s">
        <v>1641</v>
      </c>
      <c r="F53" s="102"/>
      <c r="G53" s="102"/>
      <c r="H53" s="102"/>
      <c r="I53" s="102"/>
    </row>
    <row r="54" spans="1:9">
      <c r="A54" s="10">
        <v>2</v>
      </c>
      <c r="B54" s="10">
        <v>18</v>
      </c>
      <c r="C54" s="10">
        <v>6800</v>
      </c>
      <c r="D54" s="10" t="s">
        <v>1640</v>
      </c>
      <c r="E54" s="10" t="s">
        <v>1641</v>
      </c>
      <c r="F54" s="102"/>
      <c r="G54" s="102"/>
      <c r="H54" s="102"/>
      <c r="I54" s="102"/>
    </row>
    <row r="55" spans="1:9">
      <c r="A55" s="10">
        <v>2</v>
      </c>
      <c r="B55" s="10">
        <v>19</v>
      </c>
      <c r="C55" s="10">
        <v>7200</v>
      </c>
      <c r="D55" s="10" t="s">
        <v>1640</v>
      </c>
      <c r="E55" s="10" t="s">
        <v>1641</v>
      </c>
      <c r="F55" s="102"/>
      <c r="G55" s="102"/>
      <c r="H55" s="102"/>
      <c r="I55" s="102"/>
    </row>
    <row r="56" spans="1:9">
      <c r="A56" s="10">
        <v>2</v>
      </c>
      <c r="B56" s="10">
        <v>20</v>
      </c>
      <c r="C56" s="10">
        <v>7600</v>
      </c>
      <c r="D56" s="10" t="s">
        <v>1640</v>
      </c>
      <c r="E56" s="10" t="s">
        <v>1641</v>
      </c>
      <c r="F56" s="102"/>
      <c r="G56" s="102"/>
      <c r="H56" s="102"/>
      <c r="I56" s="102"/>
    </row>
    <row r="57" spans="1:9">
      <c r="A57" s="10">
        <v>2</v>
      </c>
      <c r="B57" s="10">
        <v>21</v>
      </c>
      <c r="C57" s="10">
        <v>8000</v>
      </c>
      <c r="D57" s="10" t="s">
        <v>1643</v>
      </c>
      <c r="E57" s="10" t="s">
        <v>1644</v>
      </c>
      <c r="F57" s="102"/>
      <c r="G57" s="102"/>
      <c r="H57" s="102"/>
      <c r="I57" s="102"/>
    </row>
    <row r="58" spans="1:9">
      <c r="A58" s="10">
        <v>2</v>
      </c>
      <c r="B58" s="10">
        <v>22</v>
      </c>
      <c r="C58" s="10">
        <v>8400</v>
      </c>
      <c r="D58" s="10" t="s">
        <v>1640</v>
      </c>
      <c r="E58" s="10" t="s">
        <v>1641</v>
      </c>
      <c r="F58" s="102"/>
      <c r="G58" s="102"/>
      <c r="H58" s="102"/>
      <c r="I58" s="102"/>
    </row>
    <row r="59" spans="1:9">
      <c r="A59" s="10">
        <v>2</v>
      </c>
      <c r="B59" s="10">
        <v>23</v>
      </c>
      <c r="C59" s="10">
        <v>8800</v>
      </c>
      <c r="D59" s="10" t="s">
        <v>1640</v>
      </c>
      <c r="E59" s="10" t="s">
        <v>1641</v>
      </c>
      <c r="F59" s="102"/>
      <c r="G59" s="102"/>
      <c r="H59" s="102"/>
      <c r="I59" s="102"/>
    </row>
    <row r="60" spans="1:9">
      <c r="A60" s="10">
        <v>2</v>
      </c>
      <c r="B60" s="10">
        <v>24</v>
      </c>
      <c r="C60" s="10">
        <v>9200</v>
      </c>
      <c r="D60" s="10" t="s">
        <v>1640</v>
      </c>
      <c r="E60" s="10" t="s">
        <v>1641</v>
      </c>
      <c r="F60" s="102"/>
      <c r="G60" s="102"/>
      <c r="H60" s="102"/>
      <c r="I60" s="102"/>
    </row>
    <row r="61" spans="1:9">
      <c r="A61" s="10">
        <v>2</v>
      </c>
      <c r="B61" s="10">
        <v>25</v>
      </c>
      <c r="C61" s="10">
        <v>9600</v>
      </c>
      <c r="D61" s="10" t="s">
        <v>1640</v>
      </c>
      <c r="E61" s="10" t="s">
        <v>1641</v>
      </c>
      <c r="F61" s="102"/>
      <c r="G61" s="102"/>
      <c r="H61" s="102"/>
      <c r="I61" s="102"/>
    </row>
    <row r="62" spans="1:9">
      <c r="A62" s="10">
        <v>2</v>
      </c>
      <c r="B62" s="10">
        <v>26</v>
      </c>
      <c r="C62" s="10">
        <v>10000</v>
      </c>
      <c r="D62" s="10" t="s">
        <v>1645</v>
      </c>
      <c r="E62" s="10" t="s">
        <v>1644</v>
      </c>
      <c r="F62" s="102"/>
      <c r="G62" s="102"/>
      <c r="H62" s="102"/>
      <c r="I62" s="102"/>
    </row>
    <row r="63" spans="1:9">
      <c r="A63" s="10">
        <v>2</v>
      </c>
      <c r="B63" s="10">
        <v>27</v>
      </c>
      <c r="C63" s="10">
        <v>10400</v>
      </c>
      <c r="D63" s="10" t="s">
        <v>1640</v>
      </c>
      <c r="E63" s="10" t="s">
        <v>1641</v>
      </c>
      <c r="F63" s="102"/>
      <c r="G63" s="102"/>
      <c r="H63" s="102"/>
      <c r="I63" s="102"/>
    </row>
    <row r="64" spans="1:9">
      <c r="A64" s="10">
        <v>2</v>
      </c>
      <c r="B64" s="10">
        <v>28</v>
      </c>
      <c r="C64" s="10">
        <v>10800</v>
      </c>
      <c r="D64" s="10" t="s">
        <v>1640</v>
      </c>
      <c r="E64" s="10" t="s">
        <v>1641</v>
      </c>
      <c r="F64" s="102"/>
      <c r="G64" s="102"/>
      <c r="H64" s="102"/>
      <c r="I64" s="102"/>
    </row>
    <row r="65" spans="1:9">
      <c r="A65" s="10">
        <v>2</v>
      </c>
      <c r="B65" s="10">
        <v>29</v>
      </c>
      <c r="C65" s="10">
        <v>11200</v>
      </c>
      <c r="D65" s="10" t="s">
        <v>1640</v>
      </c>
      <c r="E65" s="10" t="s">
        <v>1641</v>
      </c>
      <c r="F65" s="102"/>
      <c r="G65" s="102"/>
      <c r="H65" s="102"/>
      <c r="I65" s="102"/>
    </row>
    <row r="66" spans="1:9">
      <c r="A66" s="10">
        <v>2</v>
      </c>
      <c r="B66" s="10">
        <v>30</v>
      </c>
      <c r="C66" s="10">
        <v>11600</v>
      </c>
      <c r="D66" s="10" t="s">
        <v>1640</v>
      </c>
      <c r="E66" s="10" t="s">
        <v>1641</v>
      </c>
      <c r="F66" s="102"/>
      <c r="G66" s="102"/>
      <c r="H66" s="102"/>
      <c r="I66" s="102"/>
    </row>
    <row r="67" spans="1:9">
      <c r="A67" s="10">
        <v>2</v>
      </c>
      <c r="B67" s="10">
        <v>31</v>
      </c>
      <c r="C67" s="10">
        <v>12000</v>
      </c>
      <c r="D67" s="10" t="s">
        <v>1646</v>
      </c>
      <c r="E67" s="10" t="s">
        <v>1647</v>
      </c>
      <c r="F67" s="102"/>
      <c r="G67" s="102"/>
      <c r="H67" s="102"/>
      <c r="I67" s="102"/>
    </row>
    <row r="68" spans="1:9">
      <c r="A68" s="10">
        <v>3</v>
      </c>
      <c r="B68" s="10">
        <v>1</v>
      </c>
      <c r="C68" s="10">
        <v>0</v>
      </c>
      <c r="D68" s="10" t="s">
        <v>1648</v>
      </c>
      <c r="E68" s="10" t="s">
        <v>1637</v>
      </c>
      <c r="F68" s="102"/>
      <c r="G68" s="102"/>
      <c r="H68" s="102"/>
      <c r="I68" s="102"/>
    </row>
    <row r="69" spans="1:9">
      <c r="A69" s="10">
        <v>3</v>
      </c>
      <c r="B69" s="10">
        <v>2</v>
      </c>
      <c r="C69" s="10">
        <v>400</v>
      </c>
      <c r="D69" s="10" t="s">
        <v>1649</v>
      </c>
      <c r="E69" s="10" t="s">
        <v>1650</v>
      </c>
      <c r="F69" s="102"/>
      <c r="G69" s="102"/>
      <c r="H69" s="102"/>
      <c r="I69" s="102"/>
    </row>
    <row r="70" spans="1:9">
      <c r="A70" s="10">
        <v>3</v>
      </c>
      <c r="B70" s="10">
        <v>3</v>
      </c>
      <c r="C70" s="10">
        <v>800</v>
      </c>
      <c r="D70" s="10" t="s">
        <v>1649</v>
      </c>
      <c r="E70" s="10" t="s">
        <v>1650</v>
      </c>
      <c r="F70" s="102"/>
      <c r="G70" s="102"/>
      <c r="H70" s="102"/>
      <c r="I70" s="102"/>
    </row>
    <row r="71" spans="1:9">
      <c r="A71" s="10">
        <v>3</v>
      </c>
      <c r="B71" s="10">
        <v>4</v>
      </c>
      <c r="C71" s="10">
        <v>1200</v>
      </c>
      <c r="D71" s="10" t="s">
        <v>1649</v>
      </c>
      <c r="E71" s="10" t="s">
        <v>1650</v>
      </c>
      <c r="F71" s="102"/>
      <c r="G71" s="102"/>
      <c r="H71" s="102"/>
      <c r="I71" s="102"/>
    </row>
    <row r="72" spans="1:9">
      <c r="A72" s="10">
        <v>3</v>
      </c>
      <c r="B72" s="10">
        <v>5</v>
      </c>
      <c r="C72" s="10">
        <v>1600</v>
      </c>
      <c r="D72" s="10" t="s">
        <v>1649</v>
      </c>
      <c r="E72" s="10" t="s">
        <v>1650</v>
      </c>
      <c r="F72" s="102"/>
      <c r="G72" s="102"/>
      <c r="H72" s="102"/>
      <c r="I72" s="102"/>
    </row>
    <row r="73" spans="1:9">
      <c r="A73" s="10">
        <v>3</v>
      </c>
      <c r="B73" s="10">
        <v>6</v>
      </c>
      <c r="C73" s="10">
        <v>2000</v>
      </c>
      <c r="D73" s="10" t="s">
        <v>1651</v>
      </c>
      <c r="E73" s="10" t="s">
        <v>1652</v>
      </c>
      <c r="F73" s="102"/>
      <c r="G73" s="102"/>
      <c r="H73" s="102"/>
      <c r="I73" s="102"/>
    </row>
    <row r="74" spans="1:9">
      <c r="A74" s="10">
        <v>3</v>
      </c>
      <c r="B74" s="10">
        <v>7</v>
      </c>
      <c r="C74" s="10">
        <v>2400</v>
      </c>
      <c r="D74" s="10" t="s">
        <v>1649</v>
      </c>
      <c r="E74" s="10" t="s">
        <v>1650</v>
      </c>
      <c r="F74" s="102"/>
      <c r="G74" s="102"/>
      <c r="H74" s="102"/>
      <c r="I74" s="102"/>
    </row>
    <row r="75" spans="1:9">
      <c r="A75" s="10">
        <v>3</v>
      </c>
      <c r="B75" s="10">
        <v>8</v>
      </c>
      <c r="C75" s="10">
        <v>2800</v>
      </c>
      <c r="D75" s="10" t="s">
        <v>1649</v>
      </c>
      <c r="E75" s="10" t="s">
        <v>1650</v>
      </c>
      <c r="F75" s="102"/>
      <c r="G75" s="102"/>
      <c r="H75" s="102"/>
      <c r="I75" s="102"/>
    </row>
    <row r="76" spans="1:9">
      <c r="A76" s="10">
        <v>3</v>
      </c>
      <c r="B76" s="10">
        <v>9</v>
      </c>
      <c r="C76" s="10">
        <v>3200</v>
      </c>
      <c r="D76" s="10" t="s">
        <v>1649</v>
      </c>
      <c r="E76" s="10" t="s">
        <v>1650</v>
      </c>
      <c r="F76" s="102"/>
      <c r="G76" s="102"/>
      <c r="H76" s="102"/>
      <c r="I76" s="102"/>
    </row>
    <row r="77" spans="1:9">
      <c r="A77" s="10">
        <v>3</v>
      </c>
      <c r="B77" s="10">
        <v>10</v>
      </c>
      <c r="C77" s="10">
        <v>3600</v>
      </c>
      <c r="D77" s="10" t="s">
        <v>1649</v>
      </c>
      <c r="E77" s="10" t="s">
        <v>1650</v>
      </c>
      <c r="F77" s="102"/>
      <c r="G77" s="102"/>
      <c r="H77" s="102"/>
      <c r="I77" s="102"/>
    </row>
    <row r="78" spans="1:9">
      <c r="A78" s="10">
        <v>3</v>
      </c>
      <c r="B78" s="10">
        <v>11</v>
      </c>
      <c r="C78" s="10">
        <v>4000</v>
      </c>
      <c r="D78" s="10" t="s">
        <v>1651</v>
      </c>
      <c r="E78" s="10" t="s">
        <v>1652</v>
      </c>
      <c r="F78" s="102"/>
      <c r="G78" s="102"/>
      <c r="H78" s="102"/>
      <c r="I78" s="102"/>
    </row>
    <row r="79" spans="1:9">
      <c r="A79" s="10">
        <v>3</v>
      </c>
      <c r="B79" s="10">
        <v>12</v>
      </c>
      <c r="C79" s="10">
        <v>4400</v>
      </c>
      <c r="D79" s="10" t="s">
        <v>1649</v>
      </c>
      <c r="E79" s="10" t="s">
        <v>1650</v>
      </c>
      <c r="F79" s="102"/>
      <c r="G79" s="102"/>
      <c r="H79" s="102"/>
      <c r="I79" s="102"/>
    </row>
    <row r="80" spans="1:9">
      <c r="A80" s="10">
        <v>3</v>
      </c>
      <c r="B80" s="10">
        <v>13</v>
      </c>
      <c r="C80" s="10">
        <v>4800</v>
      </c>
      <c r="D80" s="10" t="s">
        <v>1649</v>
      </c>
      <c r="E80" s="10" t="s">
        <v>1650</v>
      </c>
      <c r="F80" s="102"/>
      <c r="G80" s="102"/>
      <c r="H80" s="102"/>
      <c r="I80" s="102"/>
    </row>
    <row r="81" spans="1:9">
      <c r="A81" s="10">
        <v>3</v>
      </c>
      <c r="B81" s="10">
        <v>14</v>
      </c>
      <c r="C81" s="10">
        <v>5200</v>
      </c>
      <c r="D81" s="10" t="s">
        <v>1649</v>
      </c>
      <c r="E81" s="10" t="s">
        <v>1650</v>
      </c>
      <c r="F81" s="102"/>
      <c r="G81" s="102"/>
      <c r="H81" s="102"/>
      <c r="I81" s="102"/>
    </row>
    <row r="82" spans="1:9">
      <c r="A82" s="10">
        <v>3</v>
      </c>
      <c r="B82" s="10">
        <v>15</v>
      </c>
      <c r="C82" s="10">
        <v>5600</v>
      </c>
      <c r="D82" s="10" t="s">
        <v>1649</v>
      </c>
      <c r="E82" s="10" t="s">
        <v>1650</v>
      </c>
      <c r="F82" s="102"/>
      <c r="G82" s="102"/>
      <c r="H82" s="102"/>
      <c r="I82" s="102"/>
    </row>
    <row r="83" spans="1:9">
      <c r="A83" s="10">
        <v>3</v>
      </c>
      <c r="B83" s="10">
        <v>16</v>
      </c>
      <c r="C83" s="10">
        <v>6000</v>
      </c>
      <c r="D83" s="10" t="s">
        <v>1651</v>
      </c>
      <c r="E83" s="10" t="s">
        <v>1652</v>
      </c>
      <c r="F83" s="102"/>
      <c r="G83" s="102"/>
      <c r="H83" s="102"/>
      <c r="I83" s="102"/>
    </row>
    <row r="84" spans="1:9">
      <c r="A84" s="10">
        <v>3</v>
      </c>
      <c r="B84" s="10">
        <v>17</v>
      </c>
      <c r="C84" s="10">
        <v>6400</v>
      </c>
      <c r="D84" s="10" t="s">
        <v>1649</v>
      </c>
      <c r="E84" s="10" t="s">
        <v>1650</v>
      </c>
      <c r="F84" s="102"/>
      <c r="G84" s="102"/>
      <c r="H84" s="102"/>
      <c r="I84" s="102"/>
    </row>
    <row r="85" spans="1:9">
      <c r="A85" s="10">
        <v>3</v>
      </c>
      <c r="B85" s="10">
        <v>18</v>
      </c>
      <c r="C85" s="10">
        <v>6800</v>
      </c>
      <c r="D85" s="10" t="s">
        <v>1649</v>
      </c>
      <c r="E85" s="10" t="s">
        <v>1650</v>
      </c>
      <c r="F85" s="102"/>
      <c r="G85" s="102"/>
      <c r="H85" s="102"/>
      <c r="I85" s="102"/>
    </row>
    <row r="86" spans="1:9">
      <c r="A86" s="10">
        <v>3</v>
      </c>
      <c r="B86" s="10">
        <v>19</v>
      </c>
      <c r="C86" s="10">
        <v>7200</v>
      </c>
      <c r="D86" s="10" t="s">
        <v>1649</v>
      </c>
      <c r="E86" s="10" t="s">
        <v>1650</v>
      </c>
      <c r="F86" s="102"/>
      <c r="G86" s="102"/>
      <c r="H86" s="102"/>
      <c r="I86" s="102"/>
    </row>
    <row r="87" spans="1:9">
      <c r="A87" s="10">
        <v>3</v>
      </c>
      <c r="B87" s="10">
        <v>20</v>
      </c>
      <c r="C87" s="10">
        <v>7600</v>
      </c>
      <c r="D87" s="10" t="s">
        <v>1649</v>
      </c>
      <c r="E87" s="10" t="s">
        <v>1650</v>
      </c>
      <c r="F87" s="102"/>
      <c r="G87" s="102"/>
      <c r="H87" s="102"/>
      <c r="I87" s="102"/>
    </row>
    <row r="88" spans="1:9">
      <c r="A88" s="10">
        <v>3</v>
      </c>
      <c r="B88" s="10">
        <v>21</v>
      </c>
      <c r="C88" s="10">
        <v>8000</v>
      </c>
      <c r="D88" s="10" t="s">
        <v>1651</v>
      </c>
      <c r="E88" s="10" t="s">
        <v>1652</v>
      </c>
      <c r="F88" s="102"/>
      <c r="G88" s="102"/>
      <c r="H88" s="102"/>
      <c r="I88" s="102"/>
    </row>
    <row r="89" spans="1:9">
      <c r="A89" s="10">
        <v>3</v>
      </c>
      <c r="B89" s="10">
        <v>22</v>
      </c>
      <c r="C89" s="10">
        <v>8400</v>
      </c>
      <c r="D89" s="10" t="s">
        <v>1649</v>
      </c>
      <c r="E89" s="10" t="s">
        <v>1650</v>
      </c>
      <c r="F89" s="102"/>
      <c r="G89" s="102"/>
      <c r="H89" s="102"/>
      <c r="I89" s="102"/>
    </row>
    <row r="90" spans="1:9">
      <c r="A90" s="10">
        <v>3</v>
      </c>
      <c r="B90" s="10">
        <v>23</v>
      </c>
      <c r="C90" s="10">
        <v>8800</v>
      </c>
      <c r="D90" s="10" t="s">
        <v>1649</v>
      </c>
      <c r="E90" s="10" t="s">
        <v>1650</v>
      </c>
      <c r="F90" s="102"/>
      <c r="G90" s="102"/>
      <c r="H90" s="102"/>
      <c r="I90" s="102"/>
    </row>
    <row r="91" spans="1:9">
      <c r="A91" s="10">
        <v>3</v>
      </c>
      <c r="B91" s="10">
        <v>24</v>
      </c>
      <c r="C91" s="10">
        <v>9200</v>
      </c>
      <c r="D91" s="10" t="s">
        <v>1649</v>
      </c>
      <c r="E91" s="10" t="s">
        <v>1650</v>
      </c>
      <c r="F91" s="102"/>
      <c r="G91" s="102"/>
      <c r="H91" s="102"/>
      <c r="I91" s="102"/>
    </row>
    <row r="92" spans="1:9">
      <c r="A92" s="10">
        <v>3</v>
      </c>
      <c r="B92" s="10">
        <v>25</v>
      </c>
      <c r="C92" s="10">
        <v>9600</v>
      </c>
      <c r="D92" s="10" t="s">
        <v>1649</v>
      </c>
      <c r="E92" s="10" t="s">
        <v>1650</v>
      </c>
      <c r="F92" s="102"/>
      <c r="G92" s="102"/>
      <c r="H92" s="102"/>
      <c r="I92" s="102"/>
    </row>
    <row r="93" spans="1:9">
      <c r="A93" s="10">
        <v>3</v>
      </c>
      <c r="B93" s="10">
        <v>26</v>
      </c>
      <c r="C93" s="10">
        <v>10000</v>
      </c>
      <c r="D93" s="10" t="s">
        <v>1645</v>
      </c>
      <c r="E93" s="10" t="s">
        <v>1652</v>
      </c>
      <c r="F93" s="102"/>
      <c r="G93" s="102"/>
      <c r="H93" s="102"/>
      <c r="I93" s="102"/>
    </row>
    <row r="94" spans="1:9">
      <c r="A94" s="10">
        <v>3</v>
      </c>
      <c r="B94" s="10">
        <v>27</v>
      </c>
      <c r="C94" s="10">
        <v>10400</v>
      </c>
      <c r="D94" s="10" t="s">
        <v>1649</v>
      </c>
      <c r="E94" s="10" t="s">
        <v>1650</v>
      </c>
      <c r="F94" s="102"/>
      <c r="G94" s="102"/>
      <c r="H94" s="102"/>
      <c r="I94" s="102"/>
    </row>
    <row r="95" spans="1:9">
      <c r="A95" s="10">
        <v>3</v>
      </c>
      <c r="B95" s="10">
        <v>28</v>
      </c>
      <c r="C95" s="10">
        <v>10800</v>
      </c>
      <c r="D95" s="10" t="s">
        <v>1649</v>
      </c>
      <c r="E95" s="10" t="s">
        <v>1650</v>
      </c>
      <c r="F95" s="102"/>
      <c r="G95" s="102"/>
      <c r="H95" s="102"/>
      <c r="I95" s="102"/>
    </row>
    <row r="96" spans="1:9">
      <c r="A96" s="10">
        <v>3</v>
      </c>
      <c r="B96" s="10">
        <v>29</v>
      </c>
      <c r="C96" s="10">
        <v>11200</v>
      </c>
      <c r="D96" s="10" t="s">
        <v>1649</v>
      </c>
      <c r="E96" s="10" t="s">
        <v>1650</v>
      </c>
      <c r="F96" s="102"/>
      <c r="G96" s="102"/>
      <c r="H96" s="102"/>
      <c r="I96" s="102"/>
    </row>
    <row r="97" spans="1:9">
      <c r="A97" s="10">
        <v>3</v>
      </c>
      <c r="B97" s="10">
        <v>30</v>
      </c>
      <c r="C97" s="10">
        <v>11600</v>
      </c>
      <c r="D97" s="10" t="s">
        <v>1649</v>
      </c>
      <c r="E97" s="10" t="s">
        <v>1650</v>
      </c>
      <c r="F97" s="102"/>
      <c r="G97" s="102"/>
      <c r="H97" s="102"/>
      <c r="I97" s="102"/>
    </row>
    <row r="98" spans="1:9">
      <c r="A98" s="10">
        <v>3</v>
      </c>
      <c r="B98" s="10">
        <v>31</v>
      </c>
      <c r="C98" s="10">
        <v>12000</v>
      </c>
      <c r="D98" s="10" t="s">
        <v>1646</v>
      </c>
      <c r="E98" s="10" t="s">
        <v>1653</v>
      </c>
      <c r="F98" s="102"/>
      <c r="G98" s="102"/>
      <c r="H98" s="102"/>
      <c r="I98" s="102"/>
    </row>
    <row r="99" spans="3:9">
      <c r="C99" s="102"/>
      <c r="D99" s="102"/>
      <c r="E99" s="102"/>
      <c r="F99" s="102"/>
      <c r="G99" s="102"/>
      <c r="H99" s="102"/>
      <c r="I99" s="102"/>
    </row>
    <row r="100" spans="3:9">
      <c r="C100" s="102"/>
      <c r="D100" s="102"/>
      <c r="E100" s="102"/>
      <c r="F100" s="102"/>
      <c r="G100" s="102"/>
      <c r="H100" s="102"/>
      <c r="I100" s="102"/>
    </row>
  </sheetData>
  <mergeCells count="3">
    <mergeCell ref="A4:E4"/>
    <mergeCell ref="G4:I4"/>
    <mergeCell ref="A1:A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24"/>
  <sheetViews>
    <sheetView workbookViewId="0">
      <selection activeCell="O36" sqref="O36"/>
    </sheetView>
  </sheetViews>
  <sheetFormatPr defaultColWidth="9" defaultRowHeight="12"/>
  <cols>
    <col min="1" max="2" width="9" style="39"/>
    <col min="3" max="3" width="10.75" style="40" customWidth="1"/>
    <col min="4" max="6" width="9" style="40"/>
    <col min="7" max="7" width="20.5" style="40" customWidth="1"/>
    <col min="8" max="9" width="9" style="40"/>
    <col min="10" max="10" width="9" style="41"/>
    <col min="11" max="15" width="9" style="40"/>
    <col min="16" max="16" width="13.625" style="40" customWidth="1"/>
    <col min="17" max="17" width="9" style="40"/>
    <col min="18" max="18" width="11.125" style="40"/>
    <col min="19" max="19" width="13.5" style="42" customWidth="1"/>
    <col min="20" max="20" width="9" style="40"/>
    <col min="21" max="22" width="11.125" style="40"/>
    <col min="23" max="16384" width="9" style="39"/>
  </cols>
  <sheetData>
    <row r="1" s="38" customFormat="1" ht="14.25" spans="1:22">
      <c r="A1" s="43" t="s">
        <v>1654</v>
      </c>
      <c r="B1" s="44"/>
      <c r="C1" s="45"/>
      <c r="D1" s="46"/>
      <c r="E1" s="46"/>
      <c r="F1" s="46"/>
      <c r="G1" s="46"/>
      <c r="H1" s="46"/>
      <c r="I1" s="46"/>
      <c r="J1" s="54"/>
      <c r="K1" s="46"/>
      <c r="L1" s="46"/>
      <c r="M1" s="46"/>
      <c r="N1" s="46"/>
      <c r="O1" s="46"/>
      <c r="P1" s="46"/>
      <c r="Q1" s="46"/>
      <c r="R1" s="46"/>
      <c r="S1" s="64"/>
      <c r="T1" s="46"/>
      <c r="U1" s="46"/>
      <c r="V1" s="46"/>
    </row>
    <row r="2" spans="1:19">
      <c r="A2" s="40" t="s">
        <v>26</v>
      </c>
      <c r="D2" s="47" t="s">
        <v>1655</v>
      </c>
      <c r="E2" s="47" t="s">
        <v>1655</v>
      </c>
      <c r="F2" s="47" t="s">
        <v>1656</v>
      </c>
      <c r="G2" s="47" t="s">
        <v>1657</v>
      </c>
      <c r="H2" s="47"/>
      <c r="I2" s="47"/>
      <c r="J2" s="55" t="s">
        <v>1658</v>
      </c>
      <c r="K2" s="47"/>
      <c r="L2" s="47"/>
      <c r="M2" s="47"/>
      <c r="N2" s="47" t="s">
        <v>1659</v>
      </c>
      <c r="O2" s="47" t="s">
        <v>1660</v>
      </c>
      <c r="P2" s="47" t="s">
        <v>1661</v>
      </c>
      <c r="Q2" s="47" t="s">
        <v>307</v>
      </c>
      <c r="R2" s="47" t="s">
        <v>1662</v>
      </c>
      <c r="S2" s="65" t="s">
        <v>1663</v>
      </c>
    </row>
    <row r="3" spans="1:19">
      <c r="A3" s="39" t="s">
        <v>1664</v>
      </c>
      <c r="D3" s="48" t="s">
        <v>1665</v>
      </c>
      <c r="E3" s="49" t="s">
        <v>1666</v>
      </c>
      <c r="F3" s="49">
        <v>1000</v>
      </c>
      <c r="G3" s="49" t="s">
        <v>1667</v>
      </c>
      <c r="H3" s="49">
        <v>5300</v>
      </c>
      <c r="I3" s="49">
        <v>10000</v>
      </c>
      <c r="J3" s="56">
        <f>H3/I3</f>
        <v>0.53</v>
      </c>
      <c r="K3" s="49"/>
      <c r="L3" s="49"/>
      <c r="M3" s="49" t="s">
        <v>1668</v>
      </c>
      <c r="N3" s="49">
        <v>1015</v>
      </c>
      <c r="O3" s="49">
        <v>10005</v>
      </c>
      <c r="P3" s="49" t="s">
        <v>1669</v>
      </c>
      <c r="Q3" s="49">
        <v>65</v>
      </c>
      <c r="R3" s="49">
        <f>Q3/SUM($Q$3:$Q$22)</f>
        <v>0.0269262634631317</v>
      </c>
      <c r="S3" s="66">
        <f>R3*$J$8</f>
        <v>6.46230323115162e-5</v>
      </c>
    </row>
    <row r="4" spans="4:19">
      <c r="D4" s="50" t="s">
        <v>1665</v>
      </c>
      <c r="E4" s="40" t="s">
        <v>1666</v>
      </c>
      <c r="F4" s="40">
        <v>1001</v>
      </c>
      <c r="G4" s="40" t="s">
        <v>1670</v>
      </c>
      <c r="H4" s="40">
        <v>3600</v>
      </c>
      <c r="I4" s="40">
        <v>10000</v>
      </c>
      <c r="J4" s="57">
        <f t="shared" ref="J4:J9" si="0">H4/I4</f>
        <v>0.36</v>
      </c>
      <c r="N4" s="40">
        <v>1015</v>
      </c>
      <c r="O4" s="40">
        <v>10005</v>
      </c>
      <c r="P4" s="40" t="s">
        <v>1671</v>
      </c>
      <c r="Q4" s="40">
        <v>15</v>
      </c>
      <c r="R4" s="40">
        <f t="shared" ref="R4:R22" si="1">Q4/SUM($Q$3:$Q$22)</f>
        <v>0.00621375310687655</v>
      </c>
      <c r="S4" s="67">
        <f t="shared" ref="S4:S22" si="2">R4*$J$8</f>
        <v>1.49130074565037e-5</v>
      </c>
    </row>
    <row r="5" spans="4:19">
      <c r="D5" s="50" t="s">
        <v>1665</v>
      </c>
      <c r="E5" s="40" t="s">
        <v>1666</v>
      </c>
      <c r="F5" s="40">
        <v>1002</v>
      </c>
      <c r="G5" s="40" t="s">
        <v>1672</v>
      </c>
      <c r="H5" s="40">
        <v>910</v>
      </c>
      <c r="I5" s="40">
        <v>10000</v>
      </c>
      <c r="J5" s="57">
        <f t="shared" si="0"/>
        <v>0.091</v>
      </c>
      <c r="N5" s="40">
        <v>1015</v>
      </c>
      <c r="O5" s="40">
        <v>10005</v>
      </c>
      <c r="P5" s="40" t="s">
        <v>1673</v>
      </c>
      <c r="Q5" s="40">
        <v>180</v>
      </c>
      <c r="R5" s="40">
        <f t="shared" si="1"/>
        <v>0.0745650372825186</v>
      </c>
      <c r="S5" s="67">
        <f t="shared" si="2"/>
        <v>0.000178956089478045</v>
      </c>
    </row>
    <row r="6" spans="4:19">
      <c r="D6" s="50" t="s">
        <v>1665</v>
      </c>
      <c r="E6" s="40" t="s">
        <v>1666</v>
      </c>
      <c r="F6" s="40">
        <v>1003</v>
      </c>
      <c r="G6" s="40" t="s">
        <v>1674</v>
      </c>
      <c r="H6" s="40">
        <v>105</v>
      </c>
      <c r="I6" s="40">
        <v>10000</v>
      </c>
      <c r="J6" s="57">
        <f t="shared" si="0"/>
        <v>0.0105</v>
      </c>
      <c r="N6" s="40">
        <v>1015</v>
      </c>
      <c r="O6" s="40">
        <v>10005</v>
      </c>
      <c r="P6" s="40" t="s">
        <v>1675</v>
      </c>
      <c r="Q6" s="40">
        <v>180</v>
      </c>
      <c r="R6" s="40">
        <f t="shared" si="1"/>
        <v>0.0745650372825186</v>
      </c>
      <c r="S6" s="67">
        <f t="shared" si="2"/>
        <v>0.000178956089478045</v>
      </c>
    </row>
    <row r="7" spans="4:19">
      <c r="D7" s="50" t="s">
        <v>1665</v>
      </c>
      <c r="E7" s="40" t="s">
        <v>1666</v>
      </c>
      <c r="F7" s="40">
        <v>1004</v>
      </c>
      <c r="G7" s="40" t="s">
        <v>1676</v>
      </c>
      <c r="H7" s="40">
        <v>54</v>
      </c>
      <c r="I7" s="40">
        <v>10000</v>
      </c>
      <c r="J7" s="57">
        <f t="shared" si="0"/>
        <v>0.0054</v>
      </c>
      <c r="N7" s="40">
        <v>1015</v>
      </c>
      <c r="O7" s="40">
        <v>10005</v>
      </c>
      <c r="P7" s="40" t="s">
        <v>1677</v>
      </c>
      <c r="Q7" s="40">
        <v>180</v>
      </c>
      <c r="R7" s="40">
        <f t="shared" si="1"/>
        <v>0.0745650372825186</v>
      </c>
      <c r="S7" s="67">
        <f t="shared" si="2"/>
        <v>0.000178956089478045</v>
      </c>
    </row>
    <row r="8" spans="4:19">
      <c r="D8" s="50" t="s">
        <v>1665</v>
      </c>
      <c r="E8" s="40" t="s">
        <v>1666</v>
      </c>
      <c r="F8" s="40">
        <v>10005</v>
      </c>
      <c r="G8" s="40" t="s">
        <v>1678</v>
      </c>
      <c r="H8" s="40">
        <v>24</v>
      </c>
      <c r="I8" s="40">
        <v>10000</v>
      </c>
      <c r="J8" s="57">
        <f t="shared" si="0"/>
        <v>0.0024</v>
      </c>
      <c r="N8" s="40">
        <v>1015</v>
      </c>
      <c r="O8" s="40">
        <v>10005</v>
      </c>
      <c r="P8" s="40" t="s">
        <v>1679</v>
      </c>
      <c r="Q8" s="40">
        <v>20</v>
      </c>
      <c r="R8" s="40">
        <f t="shared" si="1"/>
        <v>0.00828500414250207</v>
      </c>
      <c r="S8" s="67">
        <f t="shared" si="2"/>
        <v>1.9884009942005e-5</v>
      </c>
    </row>
    <row r="9" spans="4:19">
      <c r="D9" s="50" t="s">
        <v>1665</v>
      </c>
      <c r="E9" s="40" t="s">
        <v>1666</v>
      </c>
      <c r="F9" s="40">
        <v>10006</v>
      </c>
      <c r="G9" s="40" t="s">
        <v>1678</v>
      </c>
      <c r="H9" s="40">
        <v>7</v>
      </c>
      <c r="I9" s="40">
        <v>10000</v>
      </c>
      <c r="J9" s="57">
        <f t="shared" si="0"/>
        <v>0.0007</v>
      </c>
      <c r="N9" s="40">
        <v>1015</v>
      </c>
      <c r="O9" s="40">
        <v>10005</v>
      </c>
      <c r="P9" s="40" t="s">
        <v>1680</v>
      </c>
      <c r="Q9" s="40">
        <v>15</v>
      </c>
      <c r="R9" s="40">
        <f t="shared" si="1"/>
        <v>0.00621375310687655</v>
      </c>
      <c r="S9" s="67">
        <f t="shared" si="2"/>
        <v>1.49130074565037e-5</v>
      </c>
    </row>
    <row r="10" spans="4:19">
      <c r="D10" s="50" t="s">
        <v>1665</v>
      </c>
      <c r="E10" s="40" t="s">
        <v>1681</v>
      </c>
      <c r="F10" s="40">
        <v>1010</v>
      </c>
      <c r="G10" s="40" t="s">
        <v>1667</v>
      </c>
      <c r="H10" s="40">
        <v>5300</v>
      </c>
      <c r="I10" s="40">
        <v>10000</v>
      </c>
      <c r="J10" s="57">
        <v>0.53</v>
      </c>
      <c r="N10" s="40">
        <v>1015</v>
      </c>
      <c r="O10" s="40">
        <v>10005</v>
      </c>
      <c r="P10" s="40" t="s">
        <v>1682</v>
      </c>
      <c r="Q10" s="40">
        <v>135</v>
      </c>
      <c r="R10" s="40">
        <f t="shared" si="1"/>
        <v>0.055923777961889</v>
      </c>
      <c r="S10" s="67">
        <f t="shared" si="2"/>
        <v>0.000134217067108534</v>
      </c>
    </row>
    <row r="11" spans="4:19">
      <c r="D11" s="50" t="s">
        <v>1665</v>
      </c>
      <c r="E11" s="40" t="s">
        <v>1681</v>
      </c>
      <c r="F11" s="40">
        <v>1011</v>
      </c>
      <c r="G11" s="40" t="s">
        <v>1670</v>
      </c>
      <c r="H11" s="40">
        <v>3600</v>
      </c>
      <c r="I11" s="40">
        <v>10000</v>
      </c>
      <c r="J11" s="57">
        <v>0.36</v>
      </c>
      <c r="N11" s="40">
        <v>1015</v>
      </c>
      <c r="O11" s="40">
        <v>10005</v>
      </c>
      <c r="P11" s="40" t="s">
        <v>1683</v>
      </c>
      <c r="Q11" s="40">
        <v>135</v>
      </c>
      <c r="R11" s="40">
        <f t="shared" si="1"/>
        <v>0.055923777961889</v>
      </c>
      <c r="S11" s="67">
        <f t="shared" si="2"/>
        <v>0.000134217067108534</v>
      </c>
    </row>
    <row r="12" spans="4:19">
      <c r="D12" s="50" t="s">
        <v>1665</v>
      </c>
      <c r="E12" s="40" t="s">
        <v>1681</v>
      </c>
      <c r="F12" s="40">
        <v>1012</v>
      </c>
      <c r="G12" s="40" t="s">
        <v>1672</v>
      </c>
      <c r="H12" s="40">
        <v>910</v>
      </c>
      <c r="I12" s="40">
        <v>10000</v>
      </c>
      <c r="J12" s="57">
        <v>0.091</v>
      </c>
      <c r="N12" s="40">
        <v>1015</v>
      </c>
      <c r="O12" s="40">
        <v>10005</v>
      </c>
      <c r="P12" s="40" t="s">
        <v>1684</v>
      </c>
      <c r="Q12" s="40">
        <v>250</v>
      </c>
      <c r="R12" s="40">
        <f t="shared" si="1"/>
        <v>0.103562551781276</v>
      </c>
      <c r="S12" s="67">
        <f t="shared" si="2"/>
        <v>0.000248550124275062</v>
      </c>
    </row>
    <row r="13" spans="4:19">
      <c r="D13" s="50" t="s">
        <v>1665</v>
      </c>
      <c r="E13" s="40" t="s">
        <v>1681</v>
      </c>
      <c r="F13" s="40">
        <v>1013</v>
      </c>
      <c r="G13" s="40" t="s">
        <v>1674</v>
      </c>
      <c r="H13" s="40">
        <v>105</v>
      </c>
      <c r="I13" s="40">
        <v>10000</v>
      </c>
      <c r="J13" s="57">
        <v>0.0105</v>
      </c>
      <c r="N13" s="40">
        <v>1015</v>
      </c>
      <c r="O13" s="40">
        <v>10005</v>
      </c>
      <c r="P13" s="40" t="s">
        <v>1685</v>
      </c>
      <c r="Q13" s="40">
        <v>30</v>
      </c>
      <c r="R13" s="40">
        <f t="shared" si="1"/>
        <v>0.0124275062137531</v>
      </c>
      <c r="S13" s="67">
        <f t="shared" si="2"/>
        <v>2.98260149130075e-5</v>
      </c>
    </row>
    <row r="14" spans="4:19">
      <c r="D14" s="50" t="s">
        <v>1665</v>
      </c>
      <c r="E14" s="40" t="s">
        <v>1681</v>
      </c>
      <c r="F14" s="40">
        <v>1014</v>
      </c>
      <c r="G14" s="40" t="s">
        <v>1676</v>
      </c>
      <c r="H14" s="40">
        <v>54</v>
      </c>
      <c r="I14" s="40">
        <v>10000</v>
      </c>
      <c r="J14" s="57">
        <v>0.0054</v>
      </c>
      <c r="N14" s="40">
        <v>1015</v>
      </c>
      <c r="O14" s="40">
        <v>10005</v>
      </c>
      <c r="P14" s="40" t="s">
        <v>1686</v>
      </c>
      <c r="Q14" s="40">
        <v>250</v>
      </c>
      <c r="R14" s="40">
        <f t="shared" si="1"/>
        <v>0.103562551781276</v>
      </c>
      <c r="S14" s="67">
        <f t="shared" si="2"/>
        <v>0.000248550124275062</v>
      </c>
    </row>
    <row r="15" spans="4:19">
      <c r="D15" s="50" t="s">
        <v>1665</v>
      </c>
      <c r="E15" s="40" t="s">
        <v>1681</v>
      </c>
      <c r="F15" s="40">
        <v>1015</v>
      </c>
      <c r="G15" s="40" t="s">
        <v>1687</v>
      </c>
      <c r="H15" s="40">
        <v>24</v>
      </c>
      <c r="I15" s="40">
        <v>10000</v>
      </c>
      <c r="J15" s="57">
        <v>0.0024</v>
      </c>
      <c r="N15" s="40">
        <v>1015</v>
      </c>
      <c r="O15" s="40">
        <v>10005</v>
      </c>
      <c r="P15" s="40" t="s">
        <v>1688</v>
      </c>
      <c r="Q15" s="40">
        <v>15</v>
      </c>
      <c r="R15" s="40">
        <f t="shared" si="1"/>
        <v>0.00621375310687655</v>
      </c>
      <c r="S15" s="67">
        <f t="shared" si="2"/>
        <v>1.49130074565037e-5</v>
      </c>
    </row>
    <row r="16" spans="4:19">
      <c r="D16" s="50" t="s">
        <v>1665</v>
      </c>
      <c r="E16" s="40" t="s">
        <v>1681</v>
      </c>
      <c r="F16" s="40">
        <v>1016</v>
      </c>
      <c r="G16" s="40" t="s">
        <v>1689</v>
      </c>
      <c r="H16" s="40">
        <v>7</v>
      </c>
      <c r="I16" s="40">
        <v>10000</v>
      </c>
      <c r="J16" s="57">
        <v>0.0007</v>
      </c>
      <c r="N16" s="40">
        <v>1015</v>
      </c>
      <c r="O16" s="40">
        <v>10005</v>
      </c>
      <c r="P16" s="40" t="s">
        <v>1690</v>
      </c>
      <c r="Q16" s="40">
        <v>20</v>
      </c>
      <c r="R16" s="40">
        <f t="shared" si="1"/>
        <v>0.00828500414250207</v>
      </c>
      <c r="S16" s="67">
        <f t="shared" si="2"/>
        <v>1.9884009942005e-5</v>
      </c>
    </row>
    <row r="17" spans="4:19">
      <c r="D17" s="50"/>
      <c r="J17" s="57"/>
      <c r="N17" s="40">
        <v>1015</v>
      </c>
      <c r="O17" s="40">
        <v>10005</v>
      </c>
      <c r="P17" s="40" t="s">
        <v>1691</v>
      </c>
      <c r="Q17" s="40">
        <v>250</v>
      </c>
      <c r="R17" s="40">
        <f t="shared" si="1"/>
        <v>0.103562551781276</v>
      </c>
      <c r="S17" s="67">
        <f t="shared" si="2"/>
        <v>0.000248550124275062</v>
      </c>
    </row>
    <row r="18" spans="4:19">
      <c r="D18" s="50"/>
      <c r="J18" s="57"/>
      <c r="N18" s="40">
        <v>1015</v>
      </c>
      <c r="O18" s="40">
        <v>10005</v>
      </c>
      <c r="P18" s="40" t="s">
        <v>1692</v>
      </c>
      <c r="Q18" s="40">
        <v>24</v>
      </c>
      <c r="R18" s="40">
        <f t="shared" si="1"/>
        <v>0.00994200497100249</v>
      </c>
      <c r="S18" s="67">
        <f t="shared" si="2"/>
        <v>2.3860811930406e-5</v>
      </c>
    </row>
    <row r="19" spans="4:19">
      <c r="D19" s="50"/>
      <c r="J19" s="57"/>
      <c r="N19" s="40">
        <v>1015</v>
      </c>
      <c r="O19" s="40">
        <v>10005</v>
      </c>
      <c r="P19" s="40" t="s">
        <v>1693</v>
      </c>
      <c r="Q19" s="40">
        <v>150</v>
      </c>
      <c r="R19" s="40">
        <f t="shared" si="1"/>
        <v>0.0621375310687655</v>
      </c>
      <c r="S19" s="67">
        <f t="shared" si="2"/>
        <v>0.000149130074565037</v>
      </c>
    </row>
    <row r="20" spans="4:19">
      <c r="D20" s="50"/>
      <c r="J20" s="57"/>
      <c r="N20" s="40">
        <v>1015</v>
      </c>
      <c r="O20" s="40">
        <v>10005</v>
      </c>
      <c r="P20" s="40" t="s">
        <v>1694</v>
      </c>
      <c r="Q20" s="40">
        <v>100</v>
      </c>
      <c r="R20" s="40">
        <f t="shared" si="1"/>
        <v>0.0414250207125104</v>
      </c>
      <c r="S20" s="67">
        <f t="shared" si="2"/>
        <v>9.94200497100248e-5</v>
      </c>
    </row>
    <row r="21" spans="4:19">
      <c r="D21" s="50"/>
      <c r="J21" s="57"/>
      <c r="N21" s="40">
        <v>1015</v>
      </c>
      <c r="O21" s="40">
        <v>10005</v>
      </c>
      <c r="P21" s="40" t="s">
        <v>1695</v>
      </c>
      <c r="Q21" s="40">
        <v>300</v>
      </c>
      <c r="R21" s="40">
        <f t="shared" si="1"/>
        <v>0.124275062137531</v>
      </c>
      <c r="S21" s="67">
        <f t="shared" si="2"/>
        <v>0.000298260149130075</v>
      </c>
    </row>
    <row r="22" spans="4:19">
      <c r="D22" s="50"/>
      <c r="J22" s="57"/>
      <c r="M22" s="53"/>
      <c r="N22" s="53">
        <v>1015</v>
      </c>
      <c r="O22" s="53">
        <v>10005</v>
      </c>
      <c r="P22" s="53" t="s">
        <v>1696</v>
      </c>
      <c r="Q22" s="53">
        <v>100</v>
      </c>
      <c r="R22" s="53">
        <f t="shared" si="1"/>
        <v>0.0414250207125104</v>
      </c>
      <c r="S22" s="68">
        <f t="shared" si="2"/>
        <v>9.94200497100248e-5</v>
      </c>
    </row>
    <row r="23" spans="4:19">
      <c r="D23" s="50"/>
      <c r="H23" s="51" t="s">
        <v>1697</v>
      </c>
      <c r="I23" s="58" t="s">
        <v>409</v>
      </c>
      <c r="J23" s="59">
        <v>0.53</v>
      </c>
      <c r="M23" s="40" t="s">
        <v>1689</v>
      </c>
      <c r="N23" s="40">
        <v>1016</v>
      </c>
      <c r="O23" s="40">
        <v>10006</v>
      </c>
      <c r="P23" s="40" t="s">
        <v>1698</v>
      </c>
      <c r="Q23" s="40">
        <v>250</v>
      </c>
      <c r="R23" s="40">
        <f t="shared" ref="R23:R28" si="3">Q23/SUM($Q$23:$Q$28)</f>
        <v>0.176678445229682</v>
      </c>
      <c r="S23" s="67">
        <f t="shared" ref="S23:S28" si="4">R23*$J$9</f>
        <v>0.000123674911660777</v>
      </c>
    </row>
    <row r="24" spans="4:19">
      <c r="D24" s="50"/>
      <c r="H24" s="51"/>
      <c r="I24" s="58" t="s">
        <v>412</v>
      </c>
      <c r="J24" s="59">
        <v>0.36</v>
      </c>
      <c r="N24" s="40">
        <v>1016</v>
      </c>
      <c r="O24" s="40">
        <v>10006</v>
      </c>
      <c r="P24" s="40" t="s">
        <v>1699</v>
      </c>
      <c r="Q24" s="40">
        <v>250</v>
      </c>
      <c r="R24" s="40">
        <f t="shared" si="3"/>
        <v>0.176678445229682</v>
      </c>
      <c r="S24" s="67">
        <f t="shared" si="4"/>
        <v>0.000123674911660777</v>
      </c>
    </row>
    <row r="25" spans="4:19">
      <c r="D25" s="50"/>
      <c r="H25" s="51"/>
      <c r="I25" s="58" t="s">
        <v>340</v>
      </c>
      <c r="J25" s="59">
        <v>0.091</v>
      </c>
      <c r="N25" s="40">
        <v>1016</v>
      </c>
      <c r="O25" s="40">
        <v>10006</v>
      </c>
      <c r="P25" s="40" t="s">
        <v>1700</v>
      </c>
      <c r="Q25" s="40">
        <v>140</v>
      </c>
      <c r="R25" s="40">
        <f t="shared" si="3"/>
        <v>0.0989399293286219</v>
      </c>
      <c r="S25" s="67">
        <f t="shared" si="4"/>
        <v>6.92579505300353e-5</v>
      </c>
    </row>
    <row r="26" spans="4:19">
      <c r="D26" s="50"/>
      <c r="H26" s="51"/>
      <c r="I26" s="58" t="s">
        <v>342</v>
      </c>
      <c r="J26" s="59">
        <v>0.0159</v>
      </c>
      <c r="N26" s="40">
        <v>1016</v>
      </c>
      <c r="O26" s="40">
        <v>10006</v>
      </c>
      <c r="P26" s="40" t="s">
        <v>1701</v>
      </c>
      <c r="Q26" s="40">
        <v>300</v>
      </c>
      <c r="R26" s="40">
        <f t="shared" si="3"/>
        <v>0.212014134275618</v>
      </c>
      <c r="S26" s="67">
        <f t="shared" si="4"/>
        <v>0.000148409893992933</v>
      </c>
    </row>
    <row r="27" spans="4:19">
      <c r="D27" s="50"/>
      <c r="H27" s="51"/>
      <c r="I27" s="58" t="s">
        <v>427</v>
      </c>
      <c r="J27" s="59">
        <v>0.0031</v>
      </c>
      <c r="N27" s="40">
        <v>1016</v>
      </c>
      <c r="O27" s="40">
        <v>10006</v>
      </c>
      <c r="P27" s="40" t="s">
        <v>1702</v>
      </c>
      <c r="Q27" s="40">
        <v>175</v>
      </c>
      <c r="R27" s="40">
        <f t="shared" si="3"/>
        <v>0.123674911660777</v>
      </c>
      <c r="S27" s="67">
        <f t="shared" si="4"/>
        <v>8.65724381625442e-5</v>
      </c>
    </row>
    <row r="28" spans="4:19">
      <c r="D28" s="52"/>
      <c r="E28" s="53"/>
      <c r="F28" s="53"/>
      <c r="G28" s="53"/>
      <c r="H28" s="53"/>
      <c r="I28" s="53"/>
      <c r="J28" s="60"/>
      <c r="K28" s="53"/>
      <c r="L28" s="53"/>
      <c r="M28" s="53"/>
      <c r="N28" s="53">
        <v>1016</v>
      </c>
      <c r="O28" s="53">
        <v>10006</v>
      </c>
      <c r="P28" s="53" t="s">
        <v>1703</v>
      </c>
      <c r="Q28" s="53">
        <v>300</v>
      </c>
      <c r="R28" s="53">
        <f t="shared" si="3"/>
        <v>0.212014134275618</v>
      </c>
      <c r="S28" s="68">
        <f t="shared" si="4"/>
        <v>0.000148409893992933</v>
      </c>
    </row>
    <row r="29" spans="4:19">
      <c r="D29" s="48" t="s">
        <v>1704</v>
      </c>
      <c r="E29" s="49" t="s">
        <v>1666</v>
      </c>
      <c r="F29" s="49">
        <v>2001</v>
      </c>
      <c r="G29" s="49" t="s">
        <v>1670</v>
      </c>
      <c r="H29" s="49">
        <v>3550</v>
      </c>
      <c r="I29" s="49">
        <v>10000</v>
      </c>
      <c r="J29" s="56">
        <f>H29/I29</f>
        <v>0.355</v>
      </c>
      <c r="K29" s="49"/>
      <c r="L29" s="49"/>
      <c r="M29" s="49"/>
      <c r="N29" s="49">
        <v>2015</v>
      </c>
      <c r="O29" s="49">
        <v>20005</v>
      </c>
      <c r="P29" s="61" t="s">
        <v>1669</v>
      </c>
      <c r="Q29" s="49">
        <v>65</v>
      </c>
      <c r="R29" s="49">
        <f>Q29/SUM($Q$29:$Q$48)</f>
        <v>0.0269262634631317</v>
      </c>
      <c r="S29" s="66">
        <f>R29*$J$33</f>
        <v>0.000172328086164043</v>
      </c>
    </row>
    <row r="30" spans="4:19">
      <c r="D30" s="50" t="s">
        <v>1704</v>
      </c>
      <c r="F30" s="40">
        <v>2002</v>
      </c>
      <c r="G30" s="40" t="s">
        <v>1672</v>
      </c>
      <c r="H30" s="40">
        <v>5000</v>
      </c>
      <c r="I30" s="40">
        <v>10000</v>
      </c>
      <c r="J30" s="57">
        <f t="shared" ref="J30:J41" si="5">H30/I30</f>
        <v>0.5</v>
      </c>
      <c r="N30" s="40">
        <v>2015</v>
      </c>
      <c r="O30" s="40">
        <v>20005</v>
      </c>
      <c r="P30" s="42" t="s">
        <v>1671</v>
      </c>
      <c r="Q30" s="40">
        <v>15</v>
      </c>
      <c r="R30" s="40">
        <f t="shared" ref="R30:R48" si="6">Q30/SUM($Q$29:$Q$48)</f>
        <v>0.00621375310687655</v>
      </c>
      <c r="S30" s="67">
        <f t="shared" ref="S30:S48" si="7">R30*$J$33</f>
        <v>3.97680198840099e-5</v>
      </c>
    </row>
    <row r="31" spans="4:19">
      <c r="D31" s="50" t="s">
        <v>1704</v>
      </c>
      <c r="F31" s="40">
        <v>2003</v>
      </c>
      <c r="G31" s="40" t="s">
        <v>1674</v>
      </c>
      <c r="H31" s="40">
        <v>912</v>
      </c>
      <c r="I31" s="40">
        <v>10000</v>
      </c>
      <c r="J31" s="57">
        <f t="shared" si="5"/>
        <v>0.0912</v>
      </c>
      <c r="N31" s="40">
        <v>2015</v>
      </c>
      <c r="O31" s="40">
        <v>20005</v>
      </c>
      <c r="P31" s="42" t="s">
        <v>1673</v>
      </c>
      <c r="Q31" s="40">
        <v>180</v>
      </c>
      <c r="R31" s="40">
        <f t="shared" si="6"/>
        <v>0.0745650372825186</v>
      </c>
      <c r="S31" s="67">
        <f t="shared" si="7"/>
        <v>0.000477216238608119</v>
      </c>
    </row>
    <row r="32" spans="4:19">
      <c r="D32" s="50" t="s">
        <v>1704</v>
      </c>
      <c r="F32" s="40">
        <v>2004</v>
      </c>
      <c r="G32" s="40" t="s">
        <v>1676</v>
      </c>
      <c r="H32" s="40">
        <v>460</v>
      </c>
      <c r="I32" s="40">
        <v>10000</v>
      </c>
      <c r="J32" s="57">
        <f t="shared" si="5"/>
        <v>0.046</v>
      </c>
      <c r="N32" s="40">
        <v>2015</v>
      </c>
      <c r="O32" s="40">
        <v>20005</v>
      </c>
      <c r="P32" s="42" t="s">
        <v>1675</v>
      </c>
      <c r="Q32" s="40">
        <v>180</v>
      </c>
      <c r="R32" s="40">
        <f t="shared" si="6"/>
        <v>0.0745650372825186</v>
      </c>
      <c r="S32" s="67">
        <f t="shared" si="7"/>
        <v>0.000477216238608119</v>
      </c>
    </row>
    <row r="33" spans="4:19">
      <c r="D33" s="50" t="s">
        <v>1704</v>
      </c>
      <c r="F33" s="40">
        <v>20005</v>
      </c>
      <c r="G33" s="40" t="s">
        <v>1705</v>
      </c>
      <c r="H33" s="40">
        <v>64</v>
      </c>
      <c r="I33" s="40">
        <v>10000</v>
      </c>
      <c r="J33" s="57">
        <f t="shared" si="5"/>
        <v>0.0064</v>
      </c>
      <c r="N33" s="40">
        <v>2015</v>
      </c>
      <c r="O33" s="40">
        <v>20005</v>
      </c>
      <c r="P33" s="42" t="s">
        <v>1677</v>
      </c>
      <c r="Q33" s="40">
        <v>180</v>
      </c>
      <c r="R33" s="40">
        <f t="shared" si="6"/>
        <v>0.0745650372825186</v>
      </c>
      <c r="S33" s="67">
        <f t="shared" si="7"/>
        <v>0.000477216238608119</v>
      </c>
    </row>
    <row r="34" spans="4:19">
      <c r="D34" s="50" t="s">
        <v>1704</v>
      </c>
      <c r="F34" s="40">
        <v>20006</v>
      </c>
      <c r="G34" s="40" t="s">
        <v>1706</v>
      </c>
      <c r="H34" s="40">
        <v>14</v>
      </c>
      <c r="I34" s="40">
        <v>10000</v>
      </c>
      <c r="J34" s="57">
        <f t="shared" si="5"/>
        <v>0.0014</v>
      </c>
      <c r="N34" s="40">
        <v>2015</v>
      </c>
      <c r="O34" s="40">
        <v>20005</v>
      </c>
      <c r="P34" s="42" t="s">
        <v>1679</v>
      </c>
      <c r="Q34" s="40">
        <v>20</v>
      </c>
      <c r="R34" s="40">
        <f t="shared" si="6"/>
        <v>0.00828500414250207</v>
      </c>
      <c r="S34" s="67">
        <f t="shared" si="7"/>
        <v>5.30240265120133e-5</v>
      </c>
    </row>
    <row r="35" spans="4:19">
      <c r="D35" s="50"/>
      <c r="J35" s="57"/>
      <c r="N35" s="40">
        <v>2015</v>
      </c>
      <c r="O35" s="40">
        <v>20005</v>
      </c>
      <c r="P35" s="42" t="s">
        <v>1680</v>
      </c>
      <c r="Q35" s="40">
        <v>15</v>
      </c>
      <c r="R35" s="40">
        <f t="shared" si="6"/>
        <v>0.00621375310687655</v>
      </c>
      <c r="S35" s="67">
        <f t="shared" si="7"/>
        <v>3.97680198840099e-5</v>
      </c>
    </row>
    <row r="36" spans="4:19">
      <c r="D36" s="50" t="s">
        <v>1704</v>
      </c>
      <c r="E36" s="40" t="s">
        <v>1681</v>
      </c>
      <c r="F36" s="40">
        <v>2011</v>
      </c>
      <c r="G36" s="40" t="s">
        <v>1670</v>
      </c>
      <c r="H36" s="40">
        <v>3550</v>
      </c>
      <c r="I36" s="40">
        <v>10000</v>
      </c>
      <c r="J36" s="57">
        <f t="shared" si="5"/>
        <v>0.355</v>
      </c>
      <c r="N36" s="40">
        <v>2015</v>
      </c>
      <c r="O36" s="40">
        <v>20005</v>
      </c>
      <c r="P36" s="42" t="s">
        <v>1682</v>
      </c>
      <c r="Q36" s="40">
        <v>135</v>
      </c>
      <c r="R36" s="40">
        <f t="shared" si="6"/>
        <v>0.055923777961889</v>
      </c>
      <c r="S36" s="67">
        <f t="shared" si="7"/>
        <v>0.000357912178956089</v>
      </c>
    </row>
    <row r="37" spans="4:19">
      <c r="D37" s="50" t="s">
        <v>1704</v>
      </c>
      <c r="F37" s="40">
        <v>2012</v>
      </c>
      <c r="G37" s="40" t="s">
        <v>1672</v>
      </c>
      <c r="H37" s="40">
        <v>5000</v>
      </c>
      <c r="I37" s="40">
        <v>10000</v>
      </c>
      <c r="J37" s="57">
        <f t="shared" si="5"/>
        <v>0.5</v>
      </c>
      <c r="N37" s="40">
        <v>2015</v>
      </c>
      <c r="O37" s="40">
        <v>20005</v>
      </c>
      <c r="P37" s="42" t="s">
        <v>1683</v>
      </c>
      <c r="Q37" s="40">
        <v>135</v>
      </c>
      <c r="R37" s="40">
        <f t="shared" si="6"/>
        <v>0.055923777961889</v>
      </c>
      <c r="S37" s="67">
        <f t="shared" si="7"/>
        <v>0.000357912178956089</v>
      </c>
    </row>
    <row r="38" spans="4:19">
      <c r="D38" s="50" t="s">
        <v>1704</v>
      </c>
      <c r="F38" s="40">
        <v>2013</v>
      </c>
      <c r="G38" s="40" t="s">
        <v>1674</v>
      </c>
      <c r="H38" s="40">
        <v>912</v>
      </c>
      <c r="I38" s="40">
        <v>10000</v>
      </c>
      <c r="J38" s="57">
        <f t="shared" si="5"/>
        <v>0.0912</v>
      </c>
      <c r="N38" s="40">
        <v>2015</v>
      </c>
      <c r="O38" s="40">
        <v>20005</v>
      </c>
      <c r="P38" s="42" t="s">
        <v>1684</v>
      </c>
      <c r="Q38" s="40">
        <v>250</v>
      </c>
      <c r="R38" s="40">
        <f t="shared" si="6"/>
        <v>0.103562551781276</v>
      </c>
      <c r="S38" s="67">
        <f t="shared" si="7"/>
        <v>0.000662800331400166</v>
      </c>
    </row>
    <row r="39" spans="4:19">
      <c r="D39" s="50" t="s">
        <v>1704</v>
      </c>
      <c r="F39" s="40">
        <v>2014</v>
      </c>
      <c r="G39" s="40" t="s">
        <v>1676</v>
      </c>
      <c r="H39" s="40">
        <v>460</v>
      </c>
      <c r="I39" s="40">
        <v>10000</v>
      </c>
      <c r="J39" s="57">
        <f t="shared" si="5"/>
        <v>0.046</v>
      </c>
      <c r="N39" s="40">
        <v>2015</v>
      </c>
      <c r="O39" s="40">
        <v>20005</v>
      </c>
      <c r="P39" s="42" t="s">
        <v>1685</v>
      </c>
      <c r="Q39" s="40">
        <v>30</v>
      </c>
      <c r="R39" s="40">
        <f t="shared" si="6"/>
        <v>0.0124275062137531</v>
      </c>
      <c r="S39" s="67">
        <f t="shared" si="7"/>
        <v>7.95360397680199e-5</v>
      </c>
    </row>
    <row r="40" spans="4:19">
      <c r="D40" s="50" t="s">
        <v>1704</v>
      </c>
      <c r="F40" s="40">
        <v>2015</v>
      </c>
      <c r="G40" s="40" t="s">
        <v>1705</v>
      </c>
      <c r="H40" s="40">
        <v>64</v>
      </c>
      <c r="I40" s="40">
        <v>10000</v>
      </c>
      <c r="J40" s="57">
        <f t="shared" si="5"/>
        <v>0.0064</v>
      </c>
      <c r="N40" s="40">
        <v>2015</v>
      </c>
      <c r="O40" s="40">
        <v>20005</v>
      </c>
      <c r="P40" s="42" t="s">
        <v>1686</v>
      </c>
      <c r="Q40" s="40">
        <v>250</v>
      </c>
      <c r="R40" s="40">
        <f t="shared" si="6"/>
        <v>0.103562551781276</v>
      </c>
      <c r="S40" s="67">
        <f t="shared" si="7"/>
        <v>0.000662800331400166</v>
      </c>
    </row>
    <row r="41" spans="4:19">
      <c r="D41" s="50" t="s">
        <v>1704</v>
      </c>
      <c r="F41" s="40">
        <v>2016</v>
      </c>
      <c r="G41" s="40" t="s">
        <v>1706</v>
      </c>
      <c r="H41" s="40">
        <v>14</v>
      </c>
      <c r="I41" s="40">
        <v>10000</v>
      </c>
      <c r="J41" s="57">
        <f t="shared" si="5"/>
        <v>0.0014</v>
      </c>
      <c r="N41" s="40">
        <v>2015</v>
      </c>
      <c r="O41" s="40">
        <v>20005</v>
      </c>
      <c r="P41" s="42" t="s">
        <v>1688</v>
      </c>
      <c r="Q41" s="40">
        <v>15</v>
      </c>
      <c r="R41" s="40">
        <f t="shared" si="6"/>
        <v>0.00621375310687655</v>
      </c>
      <c r="S41" s="67">
        <f t="shared" si="7"/>
        <v>3.97680198840099e-5</v>
      </c>
    </row>
    <row r="42" spans="4:19">
      <c r="D42" s="50"/>
      <c r="N42" s="40">
        <v>2015</v>
      </c>
      <c r="O42" s="40">
        <v>20005</v>
      </c>
      <c r="P42" s="42" t="s">
        <v>1690</v>
      </c>
      <c r="Q42" s="40">
        <v>20</v>
      </c>
      <c r="R42" s="40">
        <f t="shared" si="6"/>
        <v>0.00828500414250207</v>
      </c>
      <c r="S42" s="67">
        <f t="shared" si="7"/>
        <v>5.30240265120133e-5</v>
      </c>
    </row>
    <row r="43" spans="4:19">
      <c r="D43" s="50"/>
      <c r="N43" s="40">
        <v>2015</v>
      </c>
      <c r="O43" s="40">
        <v>20005</v>
      </c>
      <c r="P43" s="42" t="s">
        <v>1691</v>
      </c>
      <c r="Q43" s="40">
        <v>250</v>
      </c>
      <c r="R43" s="40">
        <f t="shared" si="6"/>
        <v>0.103562551781276</v>
      </c>
      <c r="S43" s="67">
        <f t="shared" si="7"/>
        <v>0.000662800331400166</v>
      </c>
    </row>
    <row r="44" spans="4:19">
      <c r="D44" s="50"/>
      <c r="N44" s="40">
        <v>2015</v>
      </c>
      <c r="O44" s="40">
        <v>20005</v>
      </c>
      <c r="P44" s="42" t="s">
        <v>1692</v>
      </c>
      <c r="Q44" s="40">
        <v>24</v>
      </c>
      <c r="R44" s="40">
        <f t="shared" si="6"/>
        <v>0.00994200497100249</v>
      </c>
      <c r="S44" s="67">
        <f t="shared" si="7"/>
        <v>6.36288318144159e-5</v>
      </c>
    </row>
    <row r="45" spans="4:19">
      <c r="D45" s="50"/>
      <c r="N45" s="40">
        <v>2015</v>
      </c>
      <c r="O45" s="40">
        <v>20005</v>
      </c>
      <c r="P45" s="42" t="s">
        <v>1693</v>
      </c>
      <c r="Q45" s="40">
        <v>150</v>
      </c>
      <c r="R45" s="40">
        <f t="shared" si="6"/>
        <v>0.0621375310687655</v>
      </c>
      <c r="S45" s="67">
        <f t="shared" si="7"/>
        <v>0.000397680198840099</v>
      </c>
    </row>
    <row r="46" spans="4:19">
      <c r="D46" s="50"/>
      <c r="N46" s="40">
        <v>2015</v>
      </c>
      <c r="O46" s="40">
        <v>20005</v>
      </c>
      <c r="P46" s="42" t="s">
        <v>1694</v>
      </c>
      <c r="Q46" s="40">
        <v>100</v>
      </c>
      <c r="R46" s="40">
        <f t="shared" si="6"/>
        <v>0.0414250207125104</v>
      </c>
      <c r="S46" s="67">
        <f t="shared" si="7"/>
        <v>0.000265120132560066</v>
      </c>
    </row>
    <row r="47" spans="4:19">
      <c r="D47" s="50"/>
      <c r="N47" s="40">
        <v>2015</v>
      </c>
      <c r="O47" s="40">
        <v>20005</v>
      </c>
      <c r="P47" s="42" t="s">
        <v>1695</v>
      </c>
      <c r="Q47" s="40">
        <v>300</v>
      </c>
      <c r="R47" s="40">
        <f t="shared" si="6"/>
        <v>0.124275062137531</v>
      </c>
      <c r="S47" s="67">
        <f t="shared" si="7"/>
        <v>0.000795360397680199</v>
      </c>
    </row>
    <row r="48" spans="4:19">
      <c r="D48" s="50"/>
      <c r="N48" s="40">
        <v>2015</v>
      </c>
      <c r="O48" s="40">
        <v>20005</v>
      </c>
      <c r="P48" s="42" t="s">
        <v>1696</v>
      </c>
      <c r="Q48" s="40">
        <v>100</v>
      </c>
      <c r="R48" s="40">
        <f t="shared" si="6"/>
        <v>0.0414250207125104</v>
      </c>
      <c r="S48" s="67">
        <f t="shared" si="7"/>
        <v>0.000265120132560066</v>
      </c>
    </row>
    <row r="49" spans="4:19">
      <c r="D49" s="50"/>
      <c r="P49" s="42"/>
      <c r="S49" s="67"/>
    </row>
    <row r="50" spans="4:19">
      <c r="D50" s="50"/>
      <c r="P50" s="42"/>
      <c r="S50" s="67"/>
    </row>
    <row r="51" spans="4:19">
      <c r="D51" s="50"/>
      <c r="H51" s="51" t="s">
        <v>1697</v>
      </c>
      <c r="I51" s="51"/>
      <c r="J51" s="55"/>
      <c r="N51" s="40">
        <v>2016</v>
      </c>
      <c r="O51" s="40">
        <v>20006</v>
      </c>
      <c r="P51" s="42" t="s">
        <v>1698</v>
      </c>
      <c r="Q51" s="40">
        <v>250</v>
      </c>
      <c r="R51" s="40">
        <f t="shared" ref="R51:R56" si="8">Q51/SUM($Q$51:$Q$56)</f>
        <v>0.176678445229682</v>
      </c>
      <c r="S51" s="67">
        <f t="shared" ref="S51:S56" si="9">R51*$J$34</f>
        <v>0.000247349823321555</v>
      </c>
    </row>
    <row r="52" spans="4:19">
      <c r="D52" s="50"/>
      <c r="H52" s="51"/>
      <c r="I52" s="58" t="s">
        <v>412</v>
      </c>
      <c r="J52" s="59">
        <v>0.355</v>
      </c>
      <c r="N52" s="40">
        <v>2016</v>
      </c>
      <c r="O52" s="40">
        <v>20006</v>
      </c>
      <c r="P52" s="42" t="s">
        <v>1699</v>
      </c>
      <c r="Q52" s="40">
        <v>250</v>
      </c>
      <c r="R52" s="40">
        <f t="shared" si="8"/>
        <v>0.176678445229682</v>
      </c>
      <c r="S52" s="67">
        <f t="shared" si="9"/>
        <v>0.000247349823321555</v>
      </c>
    </row>
    <row r="53" spans="4:19">
      <c r="D53" s="50"/>
      <c r="H53" s="51"/>
      <c r="I53" s="58" t="s">
        <v>340</v>
      </c>
      <c r="J53" s="59">
        <v>0.5</v>
      </c>
      <c r="N53" s="40">
        <v>2016</v>
      </c>
      <c r="O53" s="40">
        <v>20006</v>
      </c>
      <c r="P53" s="42" t="s">
        <v>1700</v>
      </c>
      <c r="Q53" s="40">
        <v>140</v>
      </c>
      <c r="R53" s="40">
        <f t="shared" si="8"/>
        <v>0.0989399293286219</v>
      </c>
      <c r="S53" s="67">
        <f t="shared" si="9"/>
        <v>0.000138515901060071</v>
      </c>
    </row>
    <row r="54" spans="4:19">
      <c r="D54" s="50"/>
      <c r="H54" s="51"/>
      <c r="I54" s="58" t="s">
        <v>342</v>
      </c>
      <c r="J54" s="59">
        <v>0.1372</v>
      </c>
      <c r="N54" s="40">
        <v>2016</v>
      </c>
      <c r="O54" s="40">
        <v>20006</v>
      </c>
      <c r="P54" s="42" t="s">
        <v>1701</v>
      </c>
      <c r="Q54" s="40">
        <v>300</v>
      </c>
      <c r="R54" s="40">
        <f t="shared" si="8"/>
        <v>0.212014134275618</v>
      </c>
      <c r="S54" s="67">
        <f t="shared" si="9"/>
        <v>0.000296819787985866</v>
      </c>
    </row>
    <row r="55" spans="4:19">
      <c r="D55" s="50"/>
      <c r="H55" s="51"/>
      <c r="I55" s="58" t="s">
        <v>427</v>
      </c>
      <c r="J55" s="59">
        <v>0.0078</v>
      </c>
      <c r="N55" s="40">
        <v>2016</v>
      </c>
      <c r="O55" s="40">
        <v>20006</v>
      </c>
      <c r="P55" s="42" t="s">
        <v>1702</v>
      </c>
      <c r="Q55" s="40">
        <v>175</v>
      </c>
      <c r="R55" s="40">
        <f t="shared" si="8"/>
        <v>0.123674911660777</v>
      </c>
      <c r="S55" s="67">
        <f t="shared" si="9"/>
        <v>0.000173144876325088</v>
      </c>
    </row>
    <row r="56" spans="4:19">
      <c r="D56" s="52"/>
      <c r="E56" s="53"/>
      <c r="F56" s="53"/>
      <c r="G56" s="53"/>
      <c r="H56" s="53"/>
      <c r="I56" s="53"/>
      <c r="J56" s="62"/>
      <c r="K56" s="53"/>
      <c r="L56" s="53"/>
      <c r="M56" s="53"/>
      <c r="N56" s="53">
        <v>2016</v>
      </c>
      <c r="O56" s="53">
        <v>20006</v>
      </c>
      <c r="P56" s="63" t="s">
        <v>1703</v>
      </c>
      <c r="Q56" s="53">
        <v>300</v>
      </c>
      <c r="R56" s="53">
        <f t="shared" si="8"/>
        <v>0.212014134275618</v>
      </c>
      <c r="S56" s="68">
        <f t="shared" si="9"/>
        <v>0.000296819787985866</v>
      </c>
    </row>
    <row r="57" spans="4:19">
      <c r="D57" s="48" t="s">
        <v>1597</v>
      </c>
      <c r="E57" s="49" t="s">
        <v>1666</v>
      </c>
      <c r="F57" s="49">
        <v>3002</v>
      </c>
      <c r="G57" s="49" t="s">
        <v>1672</v>
      </c>
      <c r="H57" s="49">
        <v>8100</v>
      </c>
      <c r="I57" s="49">
        <v>10000</v>
      </c>
      <c r="J57" s="56">
        <f>H57/I57</f>
        <v>0.81</v>
      </c>
      <c r="K57" s="49"/>
      <c r="L57" s="49"/>
      <c r="M57" s="49"/>
      <c r="N57" s="49">
        <v>3015</v>
      </c>
      <c r="O57" s="49">
        <v>30005</v>
      </c>
      <c r="P57" s="49" t="s">
        <v>1669</v>
      </c>
      <c r="Q57" s="49">
        <v>65</v>
      </c>
      <c r="R57" s="49">
        <f>Q57/SUM($Q$57:$Q$76)</f>
        <v>0.0269262634631317</v>
      </c>
      <c r="S57" s="66">
        <f>$J$60*R57</f>
        <v>0.000692004971002486</v>
      </c>
    </row>
    <row r="58" spans="4:19">
      <c r="D58" s="50" t="s">
        <v>1597</v>
      </c>
      <c r="E58" s="40" t="s">
        <v>1666</v>
      </c>
      <c r="F58" s="40">
        <v>3003</v>
      </c>
      <c r="G58" s="40" t="s">
        <v>1674</v>
      </c>
      <c r="H58" s="40">
        <v>1050</v>
      </c>
      <c r="I58" s="40">
        <v>10000</v>
      </c>
      <c r="J58" s="57">
        <f t="shared" ref="J58:J67" si="10">H58/I58</f>
        <v>0.105</v>
      </c>
      <c r="N58" s="40">
        <v>3015</v>
      </c>
      <c r="O58" s="40">
        <v>30005</v>
      </c>
      <c r="P58" s="40" t="s">
        <v>1671</v>
      </c>
      <c r="Q58" s="40">
        <v>15</v>
      </c>
      <c r="R58" s="40">
        <f t="shared" ref="R58:R76" si="11">Q58/SUM($Q$57:$Q$76)</f>
        <v>0.00621375310687655</v>
      </c>
      <c r="S58" s="67">
        <f t="shared" ref="S58:S76" si="12">$J$60*R58</f>
        <v>0.000159693454846727</v>
      </c>
    </row>
    <row r="59" spans="4:19">
      <c r="D59" s="50" t="s">
        <v>1597</v>
      </c>
      <c r="E59" s="40" t="s">
        <v>1666</v>
      </c>
      <c r="F59" s="40">
        <v>3004</v>
      </c>
      <c r="G59" s="40" t="s">
        <v>1676</v>
      </c>
      <c r="H59" s="40">
        <v>537</v>
      </c>
      <c r="I59" s="40">
        <v>10000</v>
      </c>
      <c r="J59" s="57">
        <f t="shared" si="10"/>
        <v>0.0537</v>
      </c>
      <c r="N59" s="40">
        <v>3015</v>
      </c>
      <c r="O59" s="40">
        <v>30005</v>
      </c>
      <c r="P59" s="40" t="s">
        <v>1673</v>
      </c>
      <c r="Q59" s="40">
        <v>180</v>
      </c>
      <c r="R59" s="40">
        <f t="shared" si="11"/>
        <v>0.0745650372825186</v>
      </c>
      <c r="S59" s="67">
        <f t="shared" si="12"/>
        <v>0.00191632145816073</v>
      </c>
    </row>
    <row r="60" spans="4:19">
      <c r="D60" s="50" t="s">
        <v>1597</v>
      </c>
      <c r="E60" s="40" t="s">
        <v>1666</v>
      </c>
      <c r="F60" s="40">
        <v>30005</v>
      </c>
      <c r="G60" s="40" t="s">
        <v>1705</v>
      </c>
      <c r="H60" s="40">
        <v>257</v>
      </c>
      <c r="I60" s="40">
        <v>10000</v>
      </c>
      <c r="J60" s="57">
        <f t="shared" si="10"/>
        <v>0.0257</v>
      </c>
      <c r="N60" s="40">
        <v>3015</v>
      </c>
      <c r="O60" s="40">
        <v>30005</v>
      </c>
      <c r="P60" s="40" t="s">
        <v>1675</v>
      </c>
      <c r="Q60" s="40">
        <v>180</v>
      </c>
      <c r="R60" s="40">
        <f t="shared" si="11"/>
        <v>0.0745650372825186</v>
      </c>
      <c r="S60" s="67">
        <f t="shared" si="12"/>
        <v>0.00191632145816073</v>
      </c>
    </row>
    <row r="61" spans="4:19">
      <c r="D61" s="50" t="s">
        <v>1597</v>
      </c>
      <c r="E61" s="40" t="s">
        <v>1666</v>
      </c>
      <c r="F61" s="40">
        <v>30006</v>
      </c>
      <c r="G61" s="40" t="s">
        <v>1706</v>
      </c>
      <c r="H61" s="40">
        <v>56</v>
      </c>
      <c r="I61" s="40">
        <v>10000</v>
      </c>
      <c r="J61" s="57">
        <f t="shared" si="10"/>
        <v>0.0056</v>
      </c>
      <c r="N61" s="40">
        <v>3015</v>
      </c>
      <c r="O61" s="40">
        <v>30005</v>
      </c>
      <c r="P61" s="40" t="s">
        <v>1677</v>
      </c>
      <c r="Q61" s="40">
        <v>180</v>
      </c>
      <c r="R61" s="40">
        <f t="shared" si="11"/>
        <v>0.0745650372825186</v>
      </c>
      <c r="S61" s="67">
        <f t="shared" si="12"/>
        <v>0.00191632145816073</v>
      </c>
    </row>
    <row r="62" spans="4:19">
      <c r="D62" s="50"/>
      <c r="J62" s="57"/>
      <c r="N62" s="40">
        <v>3015</v>
      </c>
      <c r="O62" s="40">
        <v>30005</v>
      </c>
      <c r="P62" s="40" t="s">
        <v>1679</v>
      </c>
      <c r="Q62" s="40">
        <v>20</v>
      </c>
      <c r="R62" s="40">
        <f t="shared" si="11"/>
        <v>0.00828500414250207</v>
      </c>
      <c r="S62" s="67">
        <f t="shared" si="12"/>
        <v>0.000212924606462303</v>
      </c>
    </row>
    <row r="63" spans="4:19">
      <c r="D63" s="50" t="s">
        <v>1597</v>
      </c>
      <c r="E63" s="40" t="s">
        <v>1681</v>
      </c>
      <c r="F63" s="40">
        <v>3012</v>
      </c>
      <c r="G63" s="40" t="s">
        <v>1672</v>
      </c>
      <c r="H63" s="40">
        <v>8100</v>
      </c>
      <c r="I63" s="40">
        <v>10000</v>
      </c>
      <c r="J63" s="57">
        <f t="shared" si="10"/>
        <v>0.81</v>
      </c>
      <c r="N63" s="40">
        <v>3015</v>
      </c>
      <c r="O63" s="40">
        <v>30005</v>
      </c>
      <c r="P63" s="40" t="s">
        <v>1680</v>
      </c>
      <c r="Q63" s="40">
        <v>15</v>
      </c>
      <c r="R63" s="40">
        <f t="shared" si="11"/>
        <v>0.00621375310687655</v>
      </c>
      <c r="S63" s="67">
        <f t="shared" si="12"/>
        <v>0.000159693454846727</v>
      </c>
    </row>
    <row r="64" spans="4:19">
      <c r="D64" s="50" t="s">
        <v>1597</v>
      </c>
      <c r="E64" s="40" t="s">
        <v>1681</v>
      </c>
      <c r="F64" s="40">
        <v>3013</v>
      </c>
      <c r="G64" s="40" t="s">
        <v>1674</v>
      </c>
      <c r="H64" s="40">
        <v>1050</v>
      </c>
      <c r="I64" s="40">
        <v>10000</v>
      </c>
      <c r="J64" s="57">
        <f t="shared" si="10"/>
        <v>0.105</v>
      </c>
      <c r="N64" s="40">
        <v>3015</v>
      </c>
      <c r="O64" s="40">
        <v>30005</v>
      </c>
      <c r="P64" s="40" t="s">
        <v>1682</v>
      </c>
      <c r="Q64" s="40">
        <v>135</v>
      </c>
      <c r="R64" s="40">
        <f t="shared" si="11"/>
        <v>0.055923777961889</v>
      </c>
      <c r="S64" s="67">
        <f t="shared" si="12"/>
        <v>0.00143724109362055</v>
      </c>
    </row>
    <row r="65" spans="4:19">
      <c r="D65" s="50" t="s">
        <v>1597</v>
      </c>
      <c r="E65" s="40" t="s">
        <v>1681</v>
      </c>
      <c r="F65" s="40">
        <v>3014</v>
      </c>
      <c r="G65" s="40" t="s">
        <v>1676</v>
      </c>
      <c r="H65" s="40">
        <v>537</v>
      </c>
      <c r="I65" s="40">
        <v>10000</v>
      </c>
      <c r="J65" s="57">
        <f t="shared" si="10"/>
        <v>0.0537</v>
      </c>
      <c r="N65" s="40">
        <v>3015</v>
      </c>
      <c r="O65" s="40">
        <v>30005</v>
      </c>
      <c r="P65" s="40" t="s">
        <v>1683</v>
      </c>
      <c r="Q65" s="40">
        <v>135</v>
      </c>
      <c r="R65" s="40">
        <f t="shared" si="11"/>
        <v>0.055923777961889</v>
      </c>
      <c r="S65" s="67">
        <f t="shared" si="12"/>
        <v>0.00143724109362055</v>
      </c>
    </row>
    <row r="66" spans="4:19">
      <c r="D66" s="50" t="s">
        <v>1597</v>
      </c>
      <c r="E66" s="40" t="s">
        <v>1681</v>
      </c>
      <c r="F66" s="40">
        <v>3015</v>
      </c>
      <c r="G66" s="40" t="s">
        <v>1705</v>
      </c>
      <c r="H66" s="40">
        <v>257</v>
      </c>
      <c r="I66" s="40">
        <v>10000</v>
      </c>
      <c r="J66" s="57">
        <f t="shared" si="10"/>
        <v>0.0257</v>
      </c>
      <c r="N66" s="40">
        <v>3015</v>
      </c>
      <c r="O66" s="40">
        <v>30005</v>
      </c>
      <c r="P66" s="40" t="s">
        <v>1684</v>
      </c>
      <c r="Q66" s="40">
        <v>250</v>
      </c>
      <c r="R66" s="40">
        <f t="shared" si="11"/>
        <v>0.103562551781276</v>
      </c>
      <c r="S66" s="67">
        <f t="shared" si="12"/>
        <v>0.00266155758077879</v>
      </c>
    </row>
    <row r="67" spans="4:19">
      <c r="D67" s="50" t="s">
        <v>1597</v>
      </c>
      <c r="E67" s="40" t="s">
        <v>1681</v>
      </c>
      <c r="F67" s="40">
        <v>3016</v>
      </c>
      <c r="G67" s="40" t="s">
        <v>1706</v>
      </c>
      <c r="H67" s="40">
        <v>56</v>
      </c>
      <c r="I67" s="40">
        <v>10000</v>
      </c>
      <c r="J67" s="57">
        <f t="shared" si="10"/>
        <v>0.0056</v>
      </c>
      <c r="N67" s="40">
        <v>3015</v>
      </c>
      <c r="O67" s="40">
        <v>30005</v>
      </c>
      <c r="P67" s="40" t="s">
        <v>1685</v>
      </c>
      <c r="Q67" s="40">
        <v>30</v>
      </c>
      <c r="R67" s="40">
        <f t="shared" si="11"/>
        <v>0.0124275062137531</v>
      </c>
      <c r="S67" s="67">
        <f t="shared" si="12"/>
        <v>0.000319386909693455</v>
      </c>
    </row>
    <row r="68" spans="4:19">
      <c r="D68" s="50" t="s">
        <v>1597</v>
      </c>
      <c r="E68" s="40" t="s">
        <v>1681</v>
      </c>
      <c r="F68" s="40">
        <v>3017</v>
      </c>
      <c r="G68" s="40" t="s">
        <v>1707</v>
      </c>
      <c r="H68" s="40">
        <v>0</v>
      </c>
      <c r="J68" s="57"/>
      <c r="N68" s="40">
        <v>3015</v>
      </c>
      <c r="O68" s="40">
        <v>30005</v>
      </c>
      <c r="P68" s="40" t="s">
        <v>1686</v>
      </c>
      <c r="Q68" s="40">
        <v>250</v>
      </c>
      <c r="R68" s="40">
        <f t="shared" si="11"/>
        <v>0.103562551781276</v>
      </c>
      <c r="S68" s="67">
        <f t="shared" si="12"/>
        <v>0.00266155758077879</v>
      </c>
    </row>
    <row r="69" spans="4:19">
      <c r="D69" s="50"/>
      <c r="N69" s="40">
        <v>3015</v>
      </c>
      <c r="O69" s="40">
        <v>30005</v>
      </c>
      <c r="P69" s="40" t="s">
        <v>1688</v>
      </c>
      <c r="Q69" s="40">
        <v>15</v>
      </c>
      <c r="R69" s="40">
        <f t="shared" si="11"/>
        <v>0.00621375310687655</v>
      </c>
      <c r="S69" s="67">
        <f t="shared" si="12"/>
        <v>0.000159693454846727</v>
      </c>
    </row>
    <row r="70" spans="4:19">
      <c r="D70" s="50"/>
      <c r="N70" s="40">
        <v>3015</v>
      </c>
      <c r="O70" s="40">
        <v>30005</v>
      </c>
      <c r="P70" s="40" t="s">
        <v>1690</v>
      </c>
      <c r="Q70" s="40">
        <v>20</v>
      </c>
      <c r="R70" s="40">
        <f t="shared" si="11"/>
        <v>0.00828500414250207</v>
      </c>
      <c r="S70" s="67">
        <f t="shared" si="12"/>
        <v>0.000212924606462303</v>
      </c>
    </row>
    <row r="71" spans="4:19">
      <c r="D71" s="50"/>
      <c r="N71" s="40">
        <v>3015</v>
      </c>
      <c r="O71" s="40">
        <v>30005</v>
      </c>
      <c r="P71" s="40" t="s">
        <v>1691</v>
      </c>
      <c r="Q71" s="40">
        <v>250</v>
      </c>
      <c r="R71" s="40">
        <f t="shared" si="11"/>
        <v>0.103562551781276</v>
      </c>
      <c r="S71" s="67">
        <f t="shared" si="12"/>
        <v>0.00266155758077879</v>
      </c>
    </row>
    <row r="72" spans="4:19">
      <c r="D72" s="50"/>
      <c r="N72" s="40">
        <v>3015</v>
      </c>
      <c r="O72" s="40">
        <v>30005</v>
      </c>
      <c r="P72" s="40" t="s">
        <v>1692</v>
      </c>
      <c r="Q72" s="40">
        <v>24</v>
      </c>
      <c r="R72" s="40">
        <f t="shared" si="11"/>
        <v>0.00994200497100249</v>
      </c>
      <c r="S72" s="67">
        <f t="shared" si="12"/>
        <v>0.000255509527754764</v>
      </c>
    </row>
    <row r="73" spans="4:19">
      <c r="D73" s="50"/>
      <c r="N73" s="40">
        <v>3015</v>
      </c>
      <c r="O73" s="40">
        <v>30005</v>
      </c>
      <c r="P73" s="40" t="s">
        <v>1693</v>
      </c>
      <c r="Q73" s="40">
        <v>150</v>
      </c>
      <c r="R73" s="40">
        <f t="shared" si="11"/>
        <v>0.0621375310687655</v>
      </c>
      <c r="S73" s="67">
        <f t="shared" si="12"/>
        <v>0.00159693454846727</v>
      </c>
    </row>
    <row r="74" spans="4:19">
      <c r="D74" s="50"/>
      <c r="N74" s="40">
        <v>3015</v>
      </c>
      <c r="O74" s="40">
        <v>30005</v>
      </c>
      <c r="P74" s="40" t="s">
        <v>1694</v>
      </c>
      <c r="Q74" s="40">
        <v>100</v>
      </c>
      <c r="R74" s="40">
        <f t="shared" si="11"/>
        <v>0.0414250207125104</v>
      </c>
      <c r="S74" s="67">
        <f t="shared" si="12"/>
        <v>0.00106462303231152</v>
      </c>
    </row>
    <row r="75" spans="4:19">
      <c r="D75" s="50"/>
      <c r="N75" s="40">
        <v>3015</v>
      </c>
      <c r="O75" s="40">
        <v>30005</v>
      </c>
      <c r="P75" s="40" t="s">
        <v>1695</v>
      </c>
      <c r="Q75" s="40">
        <v>300</v>
      </c>
      <c r="R75" s="40">
        <f t="shared" si="11"/>
        <v>0.124275062137531</v>
      </c>
      <c r="S75" s="67">
        <f t="shared" si="12"/>
        <v>0.00319386909693455</v>
      </c>
    </row>
    <row r="76" spans="4:19">
      <c r="D76" s="50"/>
      <c r="N76" s="40">
        <v>3015</v>
      </c>
      <c r="O76" s="40">
        <v>30005</v>
      </c>
      <c r="P76" s="40" t="s">
        <v>1696</v>
      </c>
      <c r="Q76" s="40">
        <v>100</v>
      </c>
      <c r="R76" s="40">
        <f t="shared" si="11"/>
        <v>0.0414250207125104</v>
      </c>
      <c r="S76" s="67">
        <f t="shared" si="12"/>
        <v>0.00106462303231152</v>
      </c>
    </row>
    <row r="77" spans="4:19">
      <c r="D77" s="50"/>
      <c r="S77" s="67"/>
    </row>
    <row r="78" spans="4:19">
      <c r="D78" s="50"/>
      <c r="S78" s="67"/>
    </row>
    <row r="79" spans="4:19">
      <c r="D79" s="50"/>
      <c r="H79" s="51" t="s">
        <v>1697</v>
      </c>
      <c r="I79" s="51"/>
      <c r="J79" s="55"/>
      <c r="N79" s="40">
        <v>3016</v>
      </c>
      <c r="O79" s="40">
        <v>30006</v>
      </c>
      <c r="P79" s="40" t="s">
        <v>1698</v>
      </c>
      <c r="Q79" s="40">
        <v>250</v>
      </c>
      <c r="R79" s="40">
        <f t="shared" ref="R79:R84" si="13">Q79/SUM($Q$79:$Q$84)</f>
        <v>0.176678445229682</v>
      </c>
      <c r="S79" s="67">
        <f t="shared" ref="S79:S84" si="14">$J$61*R79</f>
        <v>0.000989399293286219</v>
      </c>
    </row>
    <row r="80" spans="4:19">
      <c r="D80" s="50"/>
      <c r="H80" s="51"/>
      <c r="I80" s="51"/>
      <c r="J80" s="55"/>
      <c r="N80" s="40">
        <v>3016</v>
      </c>
      <c r="O80" s="40">
        <v>30006</v>
      </c>
      <c r="P80" s="40" t="s">
        <v>1699</v>
      </c>
      <c r="Q80" s="40">
        <v>250</v>
      </c>
      <c r="R80" s="40">
        <f t="shared" si="13"/>
        <v>0.176678445229682</v>
      </c>
      <c r="S80" s="67">
        <f t="shared" si="14"/>
        <v>0.000989399293286219</v>
      </c>
    </row>
    <row r="81" spans="4:19">
      <c r="D81" s="50"/>
      <c r="H81" s="51"/>
      <c r="I81" s="58" t="s">
        <v>340</v>
      </c>
      <c r="J81" s="59">
        <v>0.81</v>
      </c>
      <c r="N81" s="40">
        <v>3016</v>
      </c>
      <c r="O81" s="40">
        <v>30006</v>
      </c>
      <c r="P81" s="40" t="s">
        <v>1700</v>
      </c>
      <c r="Q81" s="40">
        <v>140</v>
      </c>
      <c r="R81" s="40">
        <f t="shared" si="13"/>
        <v>0.0989399293286219</v>
      </c>
      <c r="S81" s="67">
        <f t="shared" si="14"/>
        <v>0.000554063604240283</v>
      </c>
    </row>
    <row r="82" spans="4:19">
      <c r="D82" s="50"/>
      <c r="H82" s="51"/>
      <c r="I82" s="58" t="s">
        <v>342</v>
      </c>
      <c r="J82" s="59">
        <v>0.1587</v>
      </c>
      <c r="N82" s="40">
        <v>3016</v>
      </c>
      <c r="O82" s="40">
        <v>30006</v>
      </c>
      <c r="P82" s="40" t="s">
        <v>1701</v>
      </c>
      <c r="Q82" s="40">
        <v>300</v>
      </c>
      <c r="R82" s="40">
        <f t="shared" si="13"/>
        <v>0.212014134275618</v>
      </c>
      <c r="S82" s="67">
        <f t="shared" si="14"/>
        <v>0.00118727915194346</v>
      </c>
    </row>
    <row r="83" spans="4:19">
      <c r="D83" s="50"/>
      <c r="H83" s="51"/>
      <c r="I83" s="58" t="s">
        <v>427</v>
      </c>
      <c r="J83" s="59">
        <v>0.0313</v>
      </c>
      <c r="N83" s="40">
        <v>3016</v>
      </c>
      <c r="O83" s="40">
        <v>30006</v>
      </c>
      <c r="P83" s="40" t="s">
        <v>1702</v>
      </c>
      <c r="Q83" s="40">
        <v>175</v>
      </c>
      <c r="R83" s="40">
        <f t="shared" si="13"/>
        <v>0.123674911660777</v>
      </c>
      <c r="S83" s="67">
        <f t="shared" si="14"/>
        <v>0.000692579505300353</v>
      </c>
    </row>
    <row r="84" spans="4:19">
      <c r="D84" s="52"/>
      <c r="E84" s="53"/>
      <c r="F84" s="53"/>
      <c r="G84" s="53"/>
      <c r="H84" s="53"/>
      <c r="I84" s="53"/>
      <c r="J84" s="62"/>
      <c r="K84" s="53"/>
      <c r="L84" s="53"/>
      <c r="M84" s="53"/>
      <c r="N84" s="53">
        <v>3016</v>
      </c>
      <c r="O84" s="53">
        <v>30006</v>
      </c>
      <c r="P84" s="53" t="s">
        <v>1703</v>
      </c>
      <c r="Q84" s="53">
        <v>300</v>
      </c>
      <c r="R84" s="53">
        <f t="shared" si="13"/>
        <v>0.212014134275618</v>
      </c>
      <c r="S84" s="68">
        <f t="shared" si="14"/>
        <v>0.00118727915194346</v>
      </c>
    </row>
    <row r="85" spans="4:19">
      <c r="D85" s="48" t="s">
        <v>1708</v>
      </c>
      <c r="E85" s="49"/>
      <c r="F85" s="49"/>
      <c r="G85" s="49"/>
      <c r="H85" s="49"/>
      <c r="I85" s="49"/>
      <c r="J85" s="73"/>
      <c r="K85" s="49"/>
      <c r="L85" s="49"/>
      <c r="M85" s="49"/>
      <c r="N85" s="49">
        <v>4005</v>
      </c>
      <c r="O85" s="49"/>
      <c r="P85" s="49" t="s">
        <v>1669</v>
      </c>
      <c r="Q85" s="49">
        <v>65</v>
      </c>
      <c r="R85" s="49">
        <f>Q85/SUM($Q$85:$Q$104)</f>
        <v>0.0269262634631317</v>
      </c>
      <c r="S85" s="66">
        <v>0.0215410107705054</v>
      </c>
    </row>
    <row r="86" spans="4:19">
      <c r="D86" s="50" t="s">
        <v>1709</v>
      </c>
      <c r="E86" s="40" t="s">
        <v>1666</v>
      </c>
      <c r="F86" s="40">
        <v>4005</v>
      </c>
      <c r="G86" s="41" t="s">
        <v>1705</v>
      </c>
      <c r="H86" s="40">
        <v>800</v>
      </c>
      <c r="I86" s="40">
        <v>0.8</v>
      </c>
      <c r="J86" s="74">
        <v>0.8</v>
      </c>
      <c r="N86" s="40">
        <v>4005</v>
      </c>
      <c r="P86" s="40" t="s">
        <v>1671</v>
      </c>
      <c r="Q86" s="40">
        <v>15</v>
      </c>
      <c r="R86" s="40">
        <f t="shared" ref="R86:R104" si="15">Q86/SUM($Q$85:$Q$104)</f>
        <v>0.00621375310687655</v>
      </c>
      <c r="S86" s="67">
        <v>0.00497100248550124</v>
      </c>
    </row>
    <row r="87" spans="4:19">
      <c r="D87" s="50" t="s">
        <v>1709</v>
      </c>
      <c r="E87" s="40" t="s">
        <v>1666</v>
      </c>
      <c r="F87" s="40">
        <v>4006</v>
      </c>
      <c r="G87" s="41" t="s">
        <v>1706</v>
      </c>
      <c r="H87" s="40">
        <v>200</v>
      </c>
      <c r="I87" s="40">
        <v>0.2</v>
      </c>
      <c r="J87" s="74">
        <v>0.2</v>
      </c>
      <c r="N87" s="40">
        <v>4005</v>
      </c>
      <c r="P87" s="40" t="s">
        <v>1673</v>
      </c>
      <c r="Q87" s="40">
        <v>180</v>
      </c>
      <c r="R87" s="40">
        <f t="shared" si="15"/>
        <v>0.0745650372825186</v>
      </c>
      <c r="S87" s="67">
        <v>0.0596520298260149</v>
      </c>
    </row>
    <row r="88" spans="4:19">
      <c r="D88" s="50"/>
      <c r="N88" s="40">
        <v>4005</v>
      </c>
      <c r="P88" s="40" t="s">
        <v>1675</v>
      </c>
      <c r="Q88" s="40">
        <v>180</v>
      </c>
      <c r="R88" s="40">
        <f t="shared" si="15"/>
        <v>0.0745650372825186</v>
      </c>
      <c r="S88" s="67">
        <v>0.0596520298260149</v>
      </c>
    </row>
    <row r="89" spans="4:19">
      <c r="D89" s="50"/>
      <c r="N89" s="40">
        <v>4005</v>
      </c>
      <c r="P89" s="40" t="s">
        <v>1677</v>
      </c>
      <c r="Q89" s="40">
        <v>180</v>
      </c>
      <c r="R89" s="40">
        <f t="shared" si="15"/>
        <v>0.0745650372825186</v>
      </c>
      <c r="S89" s="67">
        <v>0.0596520298260149</v>
      </c>
    </row>
    <row r="90" spans="4:19">
      <c r="D90" s="50"/>
      <c r="N90" s="40">
        <v>4005</v>
      </c>
      <c r="P90" s="40" t="s">
        <v>1679</v>
      </c>
      <c r="Q90" s="40">
        <v>20</v>
      </c>
      <c r="R90" s="40">
        <f t="shared" si="15"/>
        <v>0.00828500414250207</v>
      </c>
      <c r="S90" s="67">
        <v>0.00662800331400166</v>
      </c>
    </row>
    <row r="91" spans="4:19">
      <c r="D91" s="50"/>
      <c r="N91" s="40">
        <v>4005</v>
      </c>
      <c r="P91" s="40" t="s">
        <v>1680</v>
      </c>
      <c r="Q91" s="40">
        <v>15</v>
      </c>
      <c r="R91" s="40">
        <f t="shared" si="15"/>
        <v>0.00621375310687655</v>
      </c>
      <c r="S91" s="67">
        <v>0.00497100248550124</v>
      </c>
    </row>
    <row r="92" spans="4:19">
      <c r="D92" s="50"/>
      <c r="N92" s="40">
        <v>4005</v>
      </c>
      <c r="P92" s="40" t="s">
        <v>1682</v>
      </c>
      <c r="Q92" s="40">
        <v>135</v>
      </c>
      <c r="R92" s="40">
        <f t="shared" si="15"/>
        <v>0.055923777961889</v>
      </c>
      <c r="S92" s="67">
        <v>0.0447390223695112</v>
      </c>
    </row>
    <row r="93" spans="4:19">
      <c r="D93" s="50"/>
      <c r="N93" s="40">
        <v>4005</v>
      </c>
      <c r="P93" s="40" t="s">
        <v>1683</v>
      </c>
      <c r="Q93" s="40">
        <v>135</v>
      </c>
      <c r="R93" s="40">
        <f t="shared" si="15"/>
        <v>0.055923777961889</v>
      </c>
      <c r="S93" s="67">
        <v>0.0447390223695112</v>
      </c>
    </row>
    <row r="94" spans="4:19">
      <c r="D94" s="50"/>
      <c r="N94" s="40">
        <v>4005</v>
      </c>
      <c r="P94" s="40" t="s">
        <v>1684</v>
      </c>
      <c r="Q94" s="40">
        <v>250</v>
      </c>
      <c r="R94" s="40">
        <f t="shared" si="15"/>
        <v>0.103562551781276</v>
      </c>
      <c r="S94" s="67">
        <v>0.0828500414250207</v>
      </c>
    </row>
    <row r="95" spans="4:19">
      <c r="D95" s="50"/>
      <c r="N95" s="40">
        <v>4005</v>
      </c>
      <c r="P95" s="40" t="s">
        <v>1685</v>
      </c>
      <c r="Q95" s="40">
        <v>30</v>
      </c>
      <c r="R95" s="40">
        <f t="shared" si="15"/>
        <v>0.0124275062137531</v>
      </c>
      <c r="S95" s="67">
        <v>0.00994200497100249</v>
      </c>
    </row>
    <row r="96" spans="4:19">
      <c r="D96" s="50"/>
      <c r="N96" s="40">
        <v>4005</v>
      </c>
      <c r="P96" s="40" t="s">
        <v>1686</v>
      </c>
      <c r="Q96" s="40">
        <v>250</v>
      </c>
      <c r="R96" s="40">
        <f t="shared" si="15"/>
        <v>0.103562551781276</v>
      </c>
      <c r="S96" s="67">
        <v>0.0828500414250207</v>
      </c>
    </row>
    <row r="97" spans="4:19">
      <c r="D97" s="50"/>
      <c r="N97" s="40">
        <v>4005</v>
      </c>
      <c r="P97" s="40" t="s">
        <v>1688</v>
      </c>
      <c r="Q97" s="40">
        <v>15</v>
      </c>
      <c r="R97" s="40">
        <f t="shared" si="15"/>
        <v>0.00621375310687655</v>
      </c>
      <c r="S97" s="67">
        <v>0.00497100248550124</v>
      </c>
    </row>
    <row r="98" spans="4:19">
      <c r="D98" s="50"/>
      <c r="N98" s="40">
        <v>4005</v>
      </c>
      <c r="P98" s="40" t="s">
        <v>1690</v>
      </c>
      <c r="Q98" s="40">
        <v>20</v>
      </c>
      <c r="R98" s="40">
        <f t="shared" si="15"/>
        <v>0.00828500414250207</v>
      </c>
      <c r="S98" s="67">
        <v>0.00662800331400166</v>
      </c>
    </row>
    <row r="99" spans="4:19">
      <c r="D99" s="50"/>
      <c r="N99" s="40">
        <v>4005</v>
      </c>
      <c r="P99" s="40" t="s">
        <v>1691</v>
      </c>
      <c r="Q99" s="40">
        <v>250</v>
      </c>
      <c r="R99" s="40">
        <f t="shared" si="15"/>
        <v>0.103562551781276</v>
      </c>
      <c r="S99" s="67">
        <v>0.0828500414250207</v>
      </c>
    </row>
    <row r="100" spans="4:19">
      <c r="D100" s="50"/>
      <c r="N100" s="40">
        <v>4005</v>
      </c>
      <c r="P100" s="40" t="s">
        <v>1692</v>
      </c>
      <c r="Q100" s="40">
        <v>24</v>
      </c>
      <c r="R100" s="40">
        <f t="shared" si="15"/>
        <v>0.00994200497100249</v>
      </c>
      <c r="S100" s="67">
        <v>0.00795360397680199</v>
      </c>
    </row>
    <row r="101" spans="4:19">
      <c r="D101" s="50"/>
      <c r="N101" s="40">
        <v>4005</v>
      </c>
      <c r="P101" s="40" t="s">
        <v>1693</v>
      </c>
      <c r="Q101" s="40">
        <v>150</v>
      </c>
      <c r="R101" s="40">
        <f t="shared" si="15"/>
        <v>0.0621375310687655</v>
      </c>
      <c r="S101" s="67">
        <v>0.0497100248550124</v>
      </c>
    </row>
    <row r="102" spans="4:19">
      <c r="D102" s="50"/>
      <c r="N102" s="40">
        <v>4005</v>
      </c>
      <c r="P102" s="40" t="s">
        <v>1694</v>
      </c>
      <c r="Q102" s="40">
        <v>100</v>
      </c>
      <c r="R102" s="40">
        <f t="shared" si="15"/>
        <v>0.0414250207125104</v>
      </c>
      <c r="S102" s="67">
        <v>0.0331400165700083</v>
      </c>
    </row>
    <row r="103" spans="4:19">
      <c r="D103" s="50"/>
      <c r="N103" s="40">
        <v>4005</v>
      </c>
      <c r="P103" s="40" t="s">
        <v>1695</v>
      </c>
      <c r="Q103" s="40">
        <v>300</v>
      </c>
      <c r="R103" s="40">
        <f t="shared" si="15"/>
        <v>0.124275062137531</v>
      </c>
      <c r="S103" s="67">
        <v>0.0994200497100249</v>
      </c>
    </row>
    <row r="104" spans="4:19">
      <c r="D104" s="50"/>
      <c r="N104" s="40">
        <v>4005</v>
      </c>
      <c r="P104" s="40" t="s">
        <v>1696</v>
      </c>
      <c r="Q104" s="40">
        <v>100</v>
      </c>
      <c r="R104" s="40">
        <f t="shared" si="15"/>
        <v>0.0414250207125104</v>
      </c>
      <c r="S104" s="67">
        <v>0.0331400165700083</v>
      </c>
    </row>
    <row r="105" spans="4:19">
      <c r="D105" s="50"/>
      <c r="S105" s="67"/>
    </row>
    <row r="106" spans="4:19">
      <c r="D106" s="50"/>
      <c r="S106" s="67"/>
    </row>
    <row r="107" spans="4:19">
      <c r="D107" s="50"/>
      <c r="N107" s="40">
        <v>4006</v>
      </c>
      <c r="P107" s="40" t="s">
        <v>1698</v>
      </c>
      <c r="Q107" s="40">
        <v>250</v>
      </c>
      <c r="R107" s="40">
        <f t="shared" ref="R107:R112" si="16">Q107/SUM($Q$107:$Q$112)</f>
        <v>0.176678445229682</v>
      </c>
      <c r="S107" s="67">
        <v>0.0353356890459364</v>
      </c>
    </row>
    <row r="108" spans="4:19">
      <c r="D108" s="50"/>
      <c r="N108" s="40">
        <v>4006</v>
      </c>
      <c r="P108" s="40" t="s">
        <v>1699</v>
      </c>
      <c r="Q108" s="40">
        <v>250</v>
      </c>
      <c r="R108" s="40">
        <f t="shared" si="16"/>
        <v>0.176678445229682</v>
      </c>
      <c r="S108" s="67">
        <v>0.0353356890459364</v>
      </c>
    </row>
    <row r="109" spans="4:19">
      <c r="D109" s="50"/>
      <c r="N109" s="40">
        <v>4006</v>
      </c>
      <c r="P109" s="40" t="s">
        <v>1700</v>
      </c>
      <c r="Q109" s="40">
        <v>140</v>
      </c>
      <c r="R109" s="40">
        <f t="shared" si="16"/>
        <v>0.0989399293286219</v>
      </c>
      <c r="S109" s="67">
        <v>0.0197879858657244</v>
      </c>
    </row>
    <row r="110" spans="4:19">
      <c r="D110" s="50"/>
      <c r="N110" s="40">
        <v>4006</v>
      </c>
      <c r="P110" s="40" t="s">
        <v>1701</v>
      </c>
      <c r="Q110" s="40">
        <v>300</v>
      </c>
      <c r="R110" s="40">
        <f t="shared" si="16"/>
        <v>0.212014134275618</v>
      </c>
      <c r="S110" s="67">
        <v>0.0424028268551237</v>
      </c>
    </row>
    <row r="111" spans="4:19">
      <c r="D111" s="50"/>
      <c r="N111" s="40">
        <v>4006</v>
      </c>
      <c r="P111" s="40" t="s">
        <v>1702</v>
      </c>
      <c r="Q111" s="40">
        <v>175</v>
      </c>
      <c r="R111" s="40">
        <f t="shared" si="16"/>
        <v>0.123674911660777</v>
      </c>
      <c r="S111" s="67">
        <v>0.0247349823321555</v>
      </c>
    </row>
    <row r="112" spans="4:19">
      <c r="D112" s="52"/>
      <c r="E112" s="53"/>
      <c r="F112" s="53"/>
      <c r="G112" s="53"/>
      <c r="H112" s="53"/>
      <c r="I112" s="53"/>
      <c r="J112" s="62"/>
      <c r="K112" s="53"/>
      <c r="L112" s="53"/>
      <c r="M112" s="53"/>
      <c r="N112" s="53">
        <v>4006</v>
      </c>
      <c r="O112" s="53"/>
      <c r="P112" s="53" t="s">
        <v>1703</v>
      </c>
      <c r="Q112" s="53">
        <v>300</v>
      </c>
      <c r="R112" s="53">
        <f t="shared" si="16"/>
        <v>0.212014134275618</v>
      </c>
      <c r="S112" s="68">
        <v>0.0424028268551237</v>
      </c>
    </row>
    <row r="114" spans="1:22">
      <c r="A114" s="40" t="s">
        <v>27</v>
      </c>
      <c r="D114" s="69" t="s">
        <v>1710</v>
      </c>
      <c r="E114" s="70" t="s">
        <v>1711</v>
      </c>
      <c r="F114" s="70" t="s">
        <v>1712</v>
      </c>
      <c r="G114" s="70" t="s">
        <v>1713</v>
      </c>
      <c r="H114" s="70" t="s">
        <v>307</v>
      </c>
      <c r="I114" s="70" t="s">
        <v>1714</v>
      </c>
      <c r="J114" s="56" t="s">
        <v>1715</v>
      </c>
      <c r="K114" s="70" t="s">
        <v>1716</v>
      </c>
      <c r="L114" s="70"/>
      <c r="M114" s="70" t="s">
        <v>1717</v>
      </c>
      <c r="N114" s="49"/>
      <c r="O114" s="49" t="s">
        <v>1712</v>
      </c>
      <c r="P114" s="49" t="s">
        <v>1710</v>
      </c>
      <c r="Q114" s="49" t="s">
        <v>1711</v>
      </c>
      <c r="R114" s="61" t="s">
        <v>1718</v>
      </c>
      <c r="S114" s="49" t="s">
        <v>46</v>
      </c>
      <c r="T114" s="78" t="s">
        <v>307</v>
      </c>
      <c r="U114" s="40" t="s">
        <v>1719</v>
      </c>
      <c r="V114" s="40" t="s">
        <v>1720</v>
      </c>
    </row>
    <row r="115" spans="1:20">
      <c r="A115" s="71" t="s">
        <v>1721</v>
      </c>
      <c r="B115" s="72"/>
      <c r="C115" s="40" t="s">
        <v>1722</v>
      </c>
      <c r="D115" s="50">
        <v>1000</v>
      </c>
      <c r="E115" s="40" t="s">
        <v>75</v>
      </c>
      <c r="F115" s="40">
        <v>1001</v>
      </c>
      <c r="G115" s="40" t="s">
        <v>45</v>
      </c>
      <c r="H115" s="40">
        <v>0</v>
      </c>
      <c r="I115" s="75">
        <v>0</v>
      </c>
      <c r="L115" s="40" t="s">
        <v>1723</v>
      </c>
      <c r="M115" s="76"/>
      <c r="O115" s="40">
        <v>1001</v>
      </c>
      <c r="P115" s="40">
        <v>1000</v>
      </c>
      <c r="Q115" s="40" t="s">
        <v>75</v>
      </c>
      <c r="R115" s="42" t="s">
        <v>1724</v>
      </c>
      <c r="S115" s="40">
        <v>15</v>
      </c>
      <c r="T115" s="79">
        <v>100</v>
      </c>
    </row>
    <row r="116" spans="1:20">
      <c r="A116" s="72"/>
      <c r="B116" s="72"/>
      <c r="C116" s="40" t="s">
        <v>1725</v>
      </c>
      <c r="D116" s="50">
        <v>1000</v>
      </c>
      <c r="E116" s="40" t="s">
        <v>75</v>
      </c>
      <c r="F116" s="40">
        <v>1002</v>
      </c>
      <c r="G116" s="40" t="s">
        <v>45</v>
      </c>
      <c r="H116" s="40">
        <v>850</v>
      </c>
      <c r="I116" s="75">
        <v>0</v>
      </c>
      <c r="L116" s="40" t="s">
        <v>1726</v>
      </c>
      <c r="M116" s="76">
        <v>0.85</v>
      </c>
      <c r="R116" s="42"/>
      <c r="S116" s="40"/>
      <c r="T116" s="79"/>
    </row>
    <row r="117" spans="1:23">
      <c r="A117" s="72"/>
      <c r="B117" s="72"/>
      <c r="D117" s="50">
        <v>1000</v>
      </c>
      <c r="E117" s="40" t="s">
        <v>75</v>
      </c>
      <c r="F117" s="40">
        <v>1003</v>
      </c>
      <c r="G117" s="40" t="s">
        <v>45</v>
      </c>
      <c r="H117" s="40">
        <v>0</v>
      </c>
      <c r="I117" s="75">
        <v>0</v>
      </c>
      <c r="J117" s="77"/>
      <c r="L117" s="40" t="s">
        <v>1727</v>
      </c>
      <c r="M117" s="76"/>
      <c r="O117" s="40">
        <v>1002</v>
      </c>
      <c r="P117" s="40">
        <v>1000</v>
      </c>
      <c r="Q117" s="40" t="s">
        <v>75</v>
      </c>
      <c r="R117" s="42" t="s">
        <v>1728</v>
      </c>
      <c r="S117" s="40">
        <v>30</v>
      </c>
      <c r="T117" s="79">
        <v>100</v>
      </c>
      <c r="U117" s="40">
        <f>T117/SUM($T$117:$T$121)</f>
        <v>0.2</v>
      </c>
      <c r="V117" s="80">
        <f>U117*$M$116</f>
        <v>0.17</v>
      </c>
      <c r="W117" s="81" t="s">
        <v>1729</v>
      </c>
    </row>
    <row r="118" spans="1:23">
      <c r="A118" s="72"/>
      <c r="B118" s="72"/>
      <c r="D118" s="50">
        <v>1000</v>
      </c>
      <c r="E118" s="40" t="s">
        <v>75</v>
      </c>
      <c r="F118" s="40">
        <v>1004</v>
      </c>
      <c r="G118" s="40" t="s">
        <v>45</v>
      </c>
      <c r="H118" s="40">
        <v>150</v>
      </c>
      <c r="I118" s="75">
        <v>1000</v>
      </c>
      <c r="J118" s="77">
        <v>10</v>
      </c>
      <c r="K118" s="40">
        <v>2</v>
      </c>
      <c r="L118" s="40" t="s">
        <v>1678</v>
      </c>
      <c r="M118" s="76">
        <v>0.15</v>
      </c>
      <c r="O118" s="40">
        <v>1002</v>
      </c>
      <c r="P118" s="40">
        <v>1000</v>
      </c>
      <c r="Q118" s="40" t="s">
        <v>75</v>
      </c>
      <c r="R118" s="42" t="s">
        <v>1730</v>
      </c>
      <c r="S118" s="40">
        <v>30</v>
      </c>
      <c r="T118" s="79">
        <v>100</v>
      </c>
      <c r="U118" s="40">
        <f>T118/SUM($T$117:$T$121)</f>
        <v>0.2</v>
      </c>
      <c r="V118" s="80">
        <f>U118*$M$116</f>
        <v>0.17</v>
      </c>
      <c r="W118" s="81"/>
    </row>
    <row r="119" spans="1:23">
      <c r="A119" s="72"/>
      <c r="B119" s="72"/>
      <c r="D119" s="50"/>
      <c r="I119" s="75"/>
      <c r="J119" s="77"/>
      <c r="M119" s="76"/>
      <c r="O119" s="40">
        <v>1002</v>
      </c>
      <c r="P119" s="40">
        <v>1000</v>
      </c>
      <c r="Q119" s="40" t="s">
        <v>75</v>
      </c>
      <c r="R119" s="42" t="s">
        <v>1731</v>
      </c>
      <c r="S119" s="40">
        <v>30</v>
      </c>
      <c r="T119" s="79">
        <v>100</v>
      </c>
      <c r="U119" s="40">
        <f>T119/SUM($T$117:$T$121)</f>
        <v>0.2</v>
      </c>
      <c r="V119" s="80">
        <f>U119*$M$116</f>
        <v>0.17</v>
      </c>
      <c r="W119" s="81"/>
    </row>
    <row r="120" spans="1:23">
      <c r="A120" s="72"/>
      <c r="B120" s="72"/>
      <c r="D120" s="50">
        <v>2000</v>
      </c>
      <c r="E120" s="40" t="s">
        <v>95</v>
      </c>
      <c r="F120" s="40">
        <v>2001</v>
      </c>
      <c r="G120" s="40" t="s">
        <v>45</v>
      </c>
      <c r="H120" s="40">
        <v>0</v>
      </c>
      <c r="I120" s="75">
        <v>0</v>
      </c>
      <c r="J120" s="77"/>
      <c r="L120" s="40" t="s">
        <v>1723</v>
      </c>
      <c r="M120" s="76"/>
      <c r="O120" s="40">
        <v>1002</v>
      </c>
      <c r="P120" s="40">
        <v>1000</v>
      </c>
      <c r="Q120" s="40" t="s">
        <v>75</v>
      </c>
      <c r="R120" s="42" t="s">
        <v>1732</v>
      </c>
      <c r="S120" s="40">
        <v>30</v>
      </c>
      <c r="T120" s="79">
        <v>100</v>
      </c>
      <c r="U120" s="40">
        <f>T120/SUM($T$117:$T$121)</f>
        <v>0.2</v>
      </c>
      <c r="V120" s="80">
        <f>U120*$M$116</f>
        <v>0.17</v>
      </c>
      <c r="W120" s="81"/>
    </row>
    <row r="121" spans="1:23">
      <c r="A121" s="72"/>
      <c r="B121" s="72"/>
      <c r="D121" s="50">
        <v>2000</v>
      </c>
      <c r="E121" s="40" t="s">
        <v>95</v>
      </c>
      <c r="F121" s="40">
        <v>2002</v>
      </c>
      <c r="G121" s="40" t="s">
        <v>45</v>
      </c>
      <c r="H121" s="40">
        <v>850</v>
      </c>
      <c r="I121" s="75">
        <v>0</v>
      </c>
      <c r="J121" s="77"/>
      <c r="L121" s="40" t="s">
        <v>1726</v>
      </c>
      <c r="M121" s="76">
        <v>0.85</v>
      </c>
      <c r="O121" s="40">
        <v>1002</v>
      </c>
      <c r="P121" s="40">
        <v>1000</v>
      </c>
      <c r="Q121" s="40" t="s">
        <v>75</v>
      </c>
      <c r="R121" s="42" t="s">
        <v>1732</v>
      </c>
      <c r="S121" s="40">
        <v>30</v>
      </c>
      <c r="T121" s="79">
        <v>100</v>
      </c>
      <c r="U121" s="40">
        <f>T121/SUM($T$117:$T$121)</f>
        <v>0.2</v>
      </c>
      <c r="V121" s="80">
        <f>U121*$M$116</f>
        <v>0.17</v>
      </c>
      <c r="W121" s="81"/>
    </row>
    <row r="122" spans="1:23">
      <c r="A122" s="72"/>
      <c r="B122" s="72"/>
      <c r="D122" s="50">
        <v>2000</v>
      </c>
      <c r="E122" s="40" t="s">
        <v>95</v>
      </c>
      <c r="F122" s="40">
        <v>2003</v>
      </c>
      <c r="G122" s="40" t="s">
        <v>45</v>
      </c>
      <c r="H122" s="40">
        <v>0</v>
      </c>
      <c r="I122" s="75">
        <v>0</v>
      </c>
      <c r="J122" s="77"/>
      <c r="L122" s="40" t="s">
        <v>1727</v>
      </c>
      <c r="M122" s="76"/>
      <c r="R122" s="42"/>
      <c r="S122" s="40"/>
      <c r="T122" s="79"/>
      <c r="V122" s="80"/>
      <c r="W122" s="81"/>
    </row>
    <row r="123" spans="1:23">
      <c r="A123" s="72"/>
      <c r="B123" s="72"/>
      <c r="D123" s="50">
        <v>2000</v>
      </c>
      <c r="E123" s="40" t="s">
        <v>95</v>
      </c>
      <c r="F123" s="40">
        <v>2004</v>
      </c>
      <c r="G123" s="40" t="s">
        <v>45</v>
      </c>
      <c r="H123" s="40">
        <v>150</v>
      </c>
      <c r="I123" s="75">
        <v>1000</v>
      </c>
      <c r="J123" s="77">
        <v>10</v>
      </c>
      <c r="K123" s="40">
        <v>2</v>
      </c>
      <c r="L123" s="40" t="s">
        <v>1678</v>
      </c>
      <c r="M123" s="76">
        <v>0.15</v>
      </c>
      <c r="O123" s="40">
        <v>1003</v>
      </c>
      <c r="P123" s="40">
        <v>1000</v>
      </c>
      <c r="Q123" s="40" t="s">
        <v>75</v>
      </c>
      <c r="R123" s="42" t="s">
        <v>1733</v>
      </c>
      <c r="S123" s="40">
        <v>15</v>
      </c>
      <c r="T123" s="79">
        <v>120</v>
      </c>
      <c r="V123" s="80"/>
      <c r="W123" s="81"/>
    </row>
    <row r="124" spans="1:23">
      <c r="A124" s="72"/>
      <c r="B124" s="72"/>
      <c r="D124" s="50"/>
      <c r="I124" s="75"/>
      <c r="J124" s="77"/>
      <c r="M124" s="76"/>
      <c r="O124" s="40">
        <v>1003</v>
      </c>
      <c r="P124" s="40">
        <v>1000</v>
      </c>
      <c r="Q124" s="40" t="s">
        <v>75</v>
      </c>
      <c r="R124" s="42" t="s">
        <v>1733</v>
      </c>
      <c r="S124" s="40">
        <v>20</v>
      </c>
      <c r="T124" s="79">
        <v>50</v>
      </c>
      <c r="V124" s="80"/>
      <c r="W124" s="81"/>
    </row>
    <row r="125" spans="1:23">
      <c r="A125" s="72"/>
      <c r="B125" s="72"/>
      <c r="D125" s="50">
        <v>3000</v>
      </c>
      <c r="E125" s="40" t="s">
        <v>1734</v>
      </c>
      <c r="F125" s="40">
        <v>3001</v>
      </c>
      <c r="G125" s="40" t="s">
        <v>45</v>
      </c>
      <c r="H125" s="40">
        <v>0</v>
      </c>
      <c r="I125" s="75">
        <v>0</v>
      </c>
      <c r="J125" s="77"/>
      <c r="L125" s="40" t="s">
        <v>1723</v>
      </c>
      <c r="M125" s="76"/>
      <c r="O125" s="40">
        <v>1003</v>
      </c>
      <c r="P125" s="40">
        <v>1000</v>
      </c>
      <c r="Q125" s="40" t="s">
        <v>75</v>
      </c>
      <c r="R125" s="42" t="s">
        <v>1733</v>
      </c>
      <c r="S125" s="40">
        <v>25</v>
      </c>
      <c r="T125" s="79">
        <v>30</v>
      </c>
      <c r="V125" s="80"/>
      <c r="W125" s="81"/>
    </row>
    <row r="126" spans="1:23">
      <c r="A126" s="72"/>
      <c r="B126" s="72"/>
      <c r="D126" s="50">
        <v>3000</v>
      </c>
      <c r="E126" s="40" t="s">
        <v>1734</v>
      </c>
      <c r="F126" s="40">
        <v>3002</v>
      </c>
      <c r="G126" s="40" t="s">
        <v>45</v>
      </c>
      <c r="H126" s="40">
        <v>850</v>
      </c>
      <c r="I126" s="75">
        <v>0</v>
      </c>
      <c r="J126" s="77"/>
      <c r="L126" s="40" t="s">
        <v>1726</v>
      </c>
      <c r="M126" s="76">
        <v>0.85</v>
      </c>
      <c r="R126" s="42"/>
      <c r="S126" s="40"/>
      <c r="T126" s="79"/>
      <c r="V126" s="80"/>
      <c r="W126" s="81"/>
    </row>
    <row r="127" spans="1:23">
      <c r="A127" s="72"/>
      <c r="B127" s="72"/>
      <c r="D127" s="50">
        <v>3000</v>
      </c>
      <c r="E127" s="40" t="s">
        <v>1734</v>
      </c>
      <c r="F127" s="40">
        <v>3003</v>
      </c>
      <c r="G127" s="40" t="s">
        <v>45</v>
      </c>
      <c r="H127" s="40">
        <v>0</v>
      </c>
      <c r="I127" s="75">
        <v>0</v>
      </c>
      <c r="J127" s="77"/>
      <c r="L127" s="40" t="s">
        <v>1727</v>
      </c>
      <c r="M127" s="76"/>
      <c r="O127" s="40">
        <v>1004</v>
      </c>
      <c r="P127" s="40">
        <v>1000</v>
      </c>
      <c r="Q127" s="40" t="s">
        <v>75</v>
      </c>
      <c r="R127" s="42" t="s">
        <v>1735</v>
      </c>
      <c r="S127" s="40">
        <v>50</v>
      </c>
      <c r="T127" s="79">
        <v>100</v>
      </c>
      <c r="U127" s="40">
        <f>T127/SUM($T$127:$T$138)</f>
        <v>0.1</v>
      </c>
      <c r="V127" s="80">
        <f>U127*$M$118</f>
        <v>0.015</v>
      </c>
      <c r="W127" s="81"/>
    </row>
    <row r="128" spans="1:23">
      <c r="A128" s="72"/>
      <c r="B128" s="72"/>
      <c r="D128" s="50">
        <v>3000</v>
      </c>
      <c r="E128" s="40" t="s">
        <v>1734</v>
      </c>
      <c r="F128" s="40">
        <v>3004</v>
      </c>
      <c r="G128" s="40" t="s">
        <v>45</v>
      </c>
      <c r="H128" s="40">
        <v>150</v>
      </c>
      <c r="I128" s="75">
        <v>1000</v>
      </c>
      <c r="J128" s="77">
        <v>10</v>
      </c>
      <c r="K128" s="40">
        <v>2</v>
      </c>
      <c r="L128" s="40" t="s">
        <v>1678</v>
      </c>
      <c r="M128" s="76">
        <v>0.15</v>
      </c>
      <c r="O128" s="40">
        <v>1004</v>
      </c>
      <c r="P128" s="40">
        <v>1000</v>
      </c>
      <c r="Q128" s="40" t="s">
        <v>75</v>
      </c>
      <c r="R128" s="42" t="s">
        <v>1736</v>
      </c>
      <c r="S128" s="40">
        <v>50</v>
      </c>
      <c r="T128" s="79">
        <v>20</v>
      </c>
      <c r="U128" s="40">
        <f t="shared" ref="U128:U138" si="17">T128/SUM($T$127:$T$138)</f>
        <v>0.02</v>
      </c>
      <c r="V128" s="80">
        <f t="shared" ref="V128:V138" si="18">U128*$M$118</f>
        <v>0.003</v>
      </c>
      <c r="W128" s="81"/>
    </row>
    <row r="129" spans="1:23">
      <c r="A129" s="72"/>
      <c r="B129" s="72"/>
      <c r="D129" s="50"/>
      <c r="I129" s="75"/>
      <c r="J129" s="77"/>
      <c r="M129" s="76"/>
      <c r="O129" s="40">
        <v>1004</v>
      </c>
      <c r="P129" s="40">
        <v>1000</v>
      </c>
      <c r="Q129" s="40" t="s">
        <v>75</v>
      </c>
      <c r="R129" s="42" t="s">
        <v>1732</v>
      </c>
      <c r="S129" s="40">
        <v>50</v>
      </c>
      <c r="T129" s="79">
        <v>100</v>
      </c>
      <c r="U129" s="40">
        <f t="shared" si="17"/>
        <v>0.1</v>
      </c>
      <c r="V129" s="80">
        <f t="shared" si="18"/>
        <v>0.015</v>
      </c>
      <c r="W129" s="81"/>
    </row>
    <row r="130" spans="1:23">
      <c r="A130" s="72"/>
      <c r="B130" s="72"/>
      <c r="D130" s="50">
        <v>4000</v>
      </c>
      <c r="E130" s="40" t="s">
        <v>1737</v>
      </c>
      <c r="F130" s="40">
        <v>4001</v>
      </c>
      <c r="G130" s="40" t="s">
        <v>45</v>
      </c>
      <c r="H130" s="40">
        <v>400</v>
      </c>
      <c r="I130" s="75">
        <v>0</v>
      </c>
      <c r="J130" s="77"/>
      <c r="L130" s="40" t="s">
        <v>1723</v>
      </c>
      <c r="M130" s="76">
        <f>H130/SUM($H$130:$H$133)</f>
        <v>0.4</v>
      </c>
      <c r="O130" s="40">
        <v>1004</v>
      </c>
      <c r="P130" s="40">
        <v>1000</v>
      </c>
      <c r="Q130" s="40" t="s">
        <v>75</v>
      </c>
      <c r="R130" s="42" t="s">
        <v>1732</v>
      </c>
      <c r="S130" s="40">
        <v>50</v>
      </c>
      <c r="T130" s="79">
        <v>20</v>
      </c>
      <c r="U130" s="40">
        <f t="shared" si="17"/>
        <v>0.02</v>
      </c>
      <c r="V130" s="80">
        <f t="shared" si="18"/>
        <v>0.003</v>
      </c>
      <c r="W130" s="81"/>
    </row>
    <row r="131" spans="1:23">
      <c r="A131" s="72"/>
      <c r="B131" s="72"/>
      <c r="D131" s="50">
        <v>4000</v>
      </c>
      <c r="E131" s="40" t="s">
        <v>1737</v>
      </c>
      <c r="F131" s="40">
        <v>4002</v>
      </c>
      <c r="G131" s="40" t="s">
        <v>45</v>
      </c>
      <c r="H131" s="40">
        <v>450</v>
      </c>
      <c r="I131" s="75">
        <v>0</v>
      </c>
      <c r="J131" s="77"/>
      <c r="L131" s="40" t="s">
        <v>1726</v>
      </c>
      <c r="M131" s="76">
        <f>H131/SUM($H$130:$H$133)</f>
        <v>0.45</v>
      </c>
      <c r="O131" s="40">
        <v>1004</v>
      </c>
      <c r="P131" s="40">
        <v>1000</v>
      </c>
      <c r="Q131" s="40" t="s">
        <v>75</v>
      </c>
      <c r="R131" s="42" t="s">
        <v>1732</v>
      </c>
      <c r="S131" s="40">
        <v>50</v>
      </c>
      <c r="T131" s="79">
        <v>100</v>
      </c>
      <c r="U131" s="40">
        <f t="shared" si="17"/>
        <v>0.1</v>
      </c>
      <c r="V131" s="80">
        <f t="shared" si="18"/>
        <v>0.015</v>
      </c>
      <c r="W131" s="81"/>
    </row>
    <row r="132" spans="1:23">
      <c r="A132" s="72"/>
      <c r="B132" s="72"/>
      <c r="D132" s="50">
        <v>4000</v>
      </c>
      <c r="E132" s="40" t="s">
        <v>1737</v>
      </c>
      <c r="F132" s="40">
        <v>4003</v>
      </c>
      <c r="G132" s="40" t="s">
        <v>45</v>
      </c>
      <c r="H132" s="40">
        <v>82</v>
      </c>
      <c r="I132" s="75">
        <v>0</v>
      </c>
      <c r="J132" s="77"/>
      <c r="L132" s="40" t="s">
        <v>1727</v>
      </c>
      <c r="M132" s="76">
        <f>H132/SUM($H$130:$H$133)</f>
        <v>0.082</v>
      </c>
      <c r="O132" s="40">
        <v>1004</v>
      </c>
      <c r="P132" s="40">
        <v>1000</v>
      </c>
      <c r="Q132" s="40" t="s">
        <v>75</v>
      </c>
      <c r="R132" s="42" t="s">
        <v>1738</v>
      </c>
      <c r="S132" s="40">
        <v>50</v>
      </c>
      <c r="T132" s="79">
        <v>150</v>
      </c>
      <c r="U132" s="40">
        <f t="shared" si="17"/>
        <v>0.15</v>
      </c>
      <c r="V132" s="80">
        <f t="shared" si="18"/>
        <v>0.0225</v>
      </c>
      <c r="W132" s="81"/>
    </row>
    <row r="133" spans="4:23">
      <c r="D133" s="50">
        <v>4000</v>
      </c>
      <c r="E133" s="40" t="s">
        <v>1737</v>
      </c>
      <c r="F133" s="40">
        <v>4004</v>
      </c>
      <c r="G133" s="40" t="s">
        <v>45</v>
      </c>
      <c r="H133" s="40">
        <v>68</v>
      </c>
      <c r="I133" s="75">
        <v>1000</v>
      </c>
      <c r="J133" s="77">
        <v>20</v>
      </c>
      <c r="K133" s="40">
        <v>3</v>
      </c>
      <c r="L133" s="40" t="s">
        <v>1678</v>
      </c>
      <c r="M133" s="76">
        <f>H133/SUM($H$130:$H$133)</f>
        <v>0.068</v>
      </c>
      <c r="O133" s="40">
        <v>1004</v>
      </c>
      <c r="P133" s="40">
        <v>1000</v>
      </c>
      <c r="Q133" s="40" t="s">
        <v>75</v>
      </c>
      <c r="R133" s="42" t="s">
        <v>1732</v>
      </c>
      <c r="S133" s="40">
        <v>50</v>
      </c>
      <c r="T133" s="79">
        <v>150</v>
      </c>
      <c r="U133" s="40">
        <f t="shared" si="17"/>
        <v>0.15</v>
      </c>
      <c r="V133" s="80">
        <f t="shared" si="18"/>
        <v>0.0225</v>
      </c>
      <c r="W133" s="81"/>
    </row>
    <row r="134" spans="4:23">
      <c r="D134" s="50"/>
      <c r="I134" s="75"/>
      <c r="M134" s="76"/>
      <c r="O134" s="40">
        <v>1004</v>
      </c>
      <c r="P134" s="40">
        <v>1000</v>
      </c>
      <c r="Q134" s="40" t="s">
        <v>75</v>
      </c>
      <c r="R134" s="42" t="s">
        <v>1739</v>
      </c>
      <c r="S134" s="40">
        <v>50</v>
      </c>
      <c r="T134" s="79">
        <v>150</v>
      </c>
      <c r="U134" s="40">
        <f t="shared" si="17"/>
        <v>0.15</v>
      </c>
      <c r="V134" s="80">
        <f t="shared" si="18"/>
        <v>0.0225</v>
      </c>
      <c r="W134" s="81"/>
    </row>
    <row r="135" spans="2:23">
      <c r="B135" s="40"/>
      <c r="C135" s="82" t="s">
        <v>1740</v>
      </c>
      <c r="D135" s="50">
        <v>10000</v>
      </c>
      <c r="E135" s="40" t="s">
        <v>75</v>
      </c>
      <c r="F135" s="40">
        <v>10001</v>
      </c>
      <c r="G135" s="40" t="s">
        <v>45</v>
      </c>
      <c r="H135" s="40">
        <v>0</v>
      </c>
      <c r="I135" s="75">
        <v>900</v>
      </c>
      <c r="L135" s="40" t="s">
        <v>1741</v>
      </c>
      <c r="M135" s="76">
        <v>0.9</v>
      </c>
      <c r="O135" s="40">
        <v>1004</v>
      </c>
      <c r="P135" s="40">
        <v>1000</v>
      </c>
      <c r="Q135" s="40" t="s">
        <v>75</v>
      </c>
      <c r="R135" s="42" t="s">
        <v>1742</v>
      </c>
      <c r="S135" s="40">
        <v>50</v>
      </c>
      <c r="T135" s="79">
        <v>150</v>
      </c>
      <c r="U135" s="40">
        <f t="shared" si="17"/>
        <v>0.15</v>
      </c>
      <c r="V135" s="80">
        <f t="shared" si="18"/>
        <v>0.0225</v>
      </c>
      <c r="W135" s="81"/>
    </row>
    <row r="136" spans="3:23">
      <c r="C136" s="83"/>
      <c r="D136" s="50">
        <v>10000</v>
      </c>
      <c r="E136" s="40" t="s">
        <v>75</v>
      </c>
      <c r="F136" s="40">
        <v>10002</v>
      </c>
      <c r="G136" s="40" t="s">
        <v>45</v>
      </c>
      <c r="H136" s="40">
        <v>0</v>
      </c>
      <c r="I136" s="75">
        <v>100</v>
      </c>
      <c r="L136" s="40" t="s">
        <v>1743</v>
      </c>
      <c r="M136" s="76">
        <v>0.1</v>
      </c>
      <c r="O136" s="40">
        <v>1004</v>
      </c>
      <c r="P136" s="40">
        <v>1000</v>
      </c>
      <c r="Q136" s="40" t="s">
        <v>75</v>
      </c>
      <c r="R136" s="42" t="s">
        <v>1744</v>
      </c>
      <c r="S136" s="40">
        <v>50</v>
      </c>
      <c r="T136" s="79">
        <v>20</v>
      </c>
      <c r="U136" s="40">
        <f t="shared" si="17"/>
        <v>0.02</v>
      </c>
      <c r="V136" s="80">
        <f t="shared" si="18"/>
        <v>0.003</v>
      </c>
      <c r="W136" s="81"/>
    </row>
    <row r="137" spans="3:23">
      <c r="C137" s="83"/>
      <c r="D137" s="50"/>
      <c r="I137" s="75"/>
      <c r="M137" s="76"/>
      <c r="O137" s="40">
        <v>1004</v>
      </c>
      <c r="P137" s="40">
        <v>1000</v>
      </c>
      <c r="Q137" s="40" t="s">
        <v>75</v>
      </c>
      <c r="R137" s="42" t="s">
        <v>1732</v>
      </c>
      <c r="S137" s="40">
        <v>50</v>
      </c>
      <c r="T137" s="79">
        <v>20</v>
      </c>
      <c r="U137" s="40">
        <f t="shared" si="17"/>
        <v>0.02</v>
      </c>
      <c r="V137" s="80">
        <f t="shared" si="18"/>
        <v>0.003</v>
      </c>
      <c r="W137" s="81"/>
    </row>
    <row r="138" spans="3:23">
      <c r="C138" s="83"/>
      <c r="D138" s="50">
        <v>20000</v>
      </c>
      <c r="E138" s="40" t="s">
        <v>95</v>
      </c>
      <c r="F138" s="40">
        <v>20001</v>
      </c>
      <c r="G138" s="40" t="s">
        <v>45</v>
      </c>
      <c r="H138" s="40">
        <v>0</v>
      </c>
      <c r="I138" s="75">
        <v>900</v>
      </c>
      <c r="L138" s="40" t="s">
        <v>1741</v>
      </c>
      <c r="M138" s="76">
        <v>0.9</v>
      </c>
      <c r="O138" s="40">
        <v>1004</v>
      </c>
      <c r="P138" s="40">
        <v>1000</v>
      </c>
      <c r="Q138" s="40" t="s">
        <v>75</v>
      </c>
      <c r="R138" s="42" t="s">
        <v>1745</v>
      </c>
      <c r="S138" s="40">
        <v>50</v>
      </c>
      <c r="T138" s="79">
        <v>20</v>
      </c>
      <c r="U138" s="40">
        <f t="shared" si="17"/>
        <v>0.02</v>
      </c>
      <c r="V138" s="80">
        <f t="shared" si="18"/>
        <v>0.003</v>
      </c>
      <c r="W138" s="81"/>
    </row>
    <row r="139" spans="3:20">
      <c r="C139" s="83"/>
      <c r="D139" s="50">
        <v>20000</v>
      </c>
      <c r="E139" s="40" t="s">
        <v>95</v>
      </c>
      <c r="F139" s="40">
        <v>20002</v>
      </c>
      <c r="G139" s="40" t="s">
        <v>45</v>
      </c>
      <c r="H139" s="40">
        <v>0</v>
      </c>
      <c r="I139" s="75">
        <v>100</v>
      </c>
      <c r="L139" s="40" t="s">
        <v>1743</v>
      </c>
      <c r="M139" s="76">
        <v>0.1</v>
      </c>
      <c r="R139" s="42"/>
      <c r="S139" s="40"/>
      <c r="T139" s="79"/>
    </row>
    <row r="140" spans="3:20">
      <c r="C140" s="83"/>
      <c r="D140" s="50"/>
      <c r="I140" s="75"/>
      <c r="M140" s="76"/>
      <c r="O140" s="40">
        <v>2001</v>
      </c>
      <c r="P140" s="40">
        <v>2000</v>
      </c>
      <c r="Q140" s="40" t="s">
        <v>95</v>
      </c>
      <c r="R140" s="42" t="s">
        <v>1746</v>
      </c>
      <c r="S140" s="40">
        <v>15</v>
      </c>
      <c r="T140" s="79">
        <v>100</v>
      </c>
    </row>
    <row r="141" spans="3:20">
      <c r="C141" s="83"/>
      <c r="D141" s="50">
        <v>30000</v>
      </c>
      <c r="E141" s="40" t="s">
        <v>1734</v>
      </c>
      <c r="F141" s="40">
        <v>30001</v>
      </c>
      <c r="G141" s="40" t="s">
        <v>45</v>
      </c>
      <c r="H141" s="40">
        <v>0</v>
      </c>
      <c r="I141" s="75">
        <v>900</v>
      </c>
      <c r="L141" s="40" t="s">
        <v>1741</v>
      </c>
      <c r="M141" s="76">
        <v>0.9</v>
      </c>
      <c r="R141" s="42"/>
      <c r="S141" s="40"/>
      <c r="T141" s="79"/>
    </row>
    <row r="142" spans="3:23">
      <c r="C142" s="83"/>
      <c r="D142" s="50">
        <v>30000</v>
      </c>
      <c r="E142" s="40" t="s">
        <v>1734</v>
      </c>
      <c r="F142" s="40">
        <v>30002</v>
      </c>
      <c r="G142" s="40" t="s">
        <v>45</v>
      </c>
      <c r="H142" s="40">
        <v>0</v>
      </c>
      <c r="I142" s="75">
        <v>100</v>
      </c>
      <c r="L142" s="40" t="s">
        <v>1743</v>
      </c>
      <c r="M142" s="76">
        <v>0.1</v>
      </c>
      <c r="O142" s="40">
        <v>2002</v>
      </c>
      <c r="P142" s="40">
        <v>2000</v>
      </c>
      <c r="Q142" s="40" t="s">
        <v>95</v>
      </c>
      <c r="R142" s="42" t="s">
        <v>1747</v>
      </c>
      <c r="S142" s="40">
        <v>30</v>
      </c>
      <c r="T142" s="79">
        <v>100</v>
      </c>
      <c r="U142" s="40">
        <f>T142/SUM($T$142:$T$146)</f>
        <v>0.2</v>
      </c>
      <c r="V142" s="84">
        <f>U142*$M$121</f>
        <v>0.17</v>
      </c>
      <c r="W142" s="85" t="s">
        <v>1748</v>
      </c>
    </row>
    <row r="143" spans="3:23">
      <c r="C143" s="83"/>
      <c r="D143" s="50"/>
      <c r="I143" s="75"/>
      <c r="M143" s="76"/>
      <c r="O143" s="40">
        <v>2002</v>
      </c>
      <c r="P143" s="40">
        <v>2000</v>
      </c>
      <c r="Q143" s="40" t="s">
        <v>95</v>
      </c>
      <c r="R143" s="42" t="s">
        <v>1749</v>
      </c>
      <c r="S143" s="40">
        <v>30</v>
      </c>
      <c r="T143" s="79">
        <v>100</v>
      </c>
      <c r="U143" s="40">
        <f>T143/SUM($T$142:$T$146)</f>
        <v>0.2</v>
      </c>
      <c r="V143" s="84">
        <f>U143*$M$121</f>
        <v>0.17</v>
      </c>
      <c r="W143" s="85"/>
    </row>
    <row r="144" spans="3:23">
      <c r="C144" s="83"/>
      <c r="D144" s="50">
        <v>40000</v>
      </c>
      <c r="E144" s="40" t="s">
        <v>1750</v>
      </c>
      <c r="F144" s="40">
        <v>40001</v>
      </c>
      <c r="G144" s="40" t="s">
        <v>45</v>
      </c>
      <c r="H144" s="40">
        <v>0</v>
      </c>
      <c r="I144" s="75">
        <v>900</v>
      </c>
      <c r="L144" s="40" t="s">
        <v>1741</v>
      </c>
      <c r="M144" s="76">
        <v>0.9</v>
      </c>
      <c r="O144" s="40">
        <v>2002</v>
      </c>
      <c r="P144" s="40">
        <v>2000</v>
      </c>
      <c r="Q144" s="40" t="s">
        <v>95</v>
      </c>
      <c r="R144" s="42" t="s">
        <v>1751</v>
      </c>
      <c r="S144" s="40">
        <v>30</v>
      </c>
      <c r="T144" s="79">
        <v>100</v>
      </c>
      <c r="U144" s="40">
        <f>T144/SUM($T$142:$T$146)</f>
        <v>0.2</v>
      </c>
      <c r="V144" s="84">
        <f>U144*$M$121</f>
        <v>0.17</v>
      </c>
      <c r="W144" s="85"/>
    </row>
    <row r="145" spans="3:23">
      <c r="C145" s="83"/>
      <c r="D145" s="50">
        <v>40000</v>
      </c>
      <c r="E145" s="40" t="s">
        <v>1750</v>
      </c>
      <c r="F145" s="40">
        <v>40002</v>
      </c>
      <c r="G145" s="40" t="s">
        <v>45</v>
      </c>
      <c r="H145" s="40">
        <v>0</v>
      </c>
      <c r="I145" s="75">
        <v>100</v>
      </c>
      <c r="L145" s="40" t="s">
        <v>1743</v>
      </c>
      <c r="M145" s="76">
        <v>0.1</v>
      </c>
      <c r="O145" s="40">
        <v>2002</v>
      </c>
      <c r="P145" s="40">
        <v>2000</v>
      </c>
      <c r="Q145" s="40" t="s">
        <v>95</v>
      </c>
      <c r="R145" s="42" t="s">
        <v>1732</v>
      </c>
      <c r="S145" s="40">
        <v>30</v>
      </c>
      <c r="T145" s="79">
        <v>100</v>
      </c>
      <c r="U145" s="40">
        <f>T145/SUM($T$142:$T$146)</f>
        <v>0.2</v>
      </c>
      <c r="V145" s="84">
        <f>U145*$M$121</f>
        <v>0.17</v>
      </c>
      <c r="W145" s="85"/>
    </row>
    <row r="146" spans="3:23">
      <c r="C146" s="83"/>
      <c r="D146" s="50"/>
      <c r="I146" s="75"/>
      <c r="M146" s="76"/>
      <c r="O146" s="40">
        <v>2002</v>
      </c>
      <c r="P146" s="40">
        <v>2000</v>
      </c>
      <c r="Q146" s="40" t="s">
        <v>95</v>
      </c>
      <c r="R146" s="42" t="s">
        <v>1752</v>
      </c>
      <c r="S146" s="40">
        <v>30</v>
      </c>
      <c r="T146" s="79">
        <v>100</v>
      </c>
      <c r="U146" s="40">
        <f>T146/SUM($T$142:$T$146)</f>
        <v>0.2</v>
      </c>
      <c r="V146" s="84">
        <f>U146*$M$121</f>
        <v>0.17</v>
      </c>
      <c r="W146" s="85"/>
    </row>
    <row r="147" spans="3:23">
      <c r="C147" s="83"/>
      <c r="D147" s="50">
        <v>50000</v>
      </c>
      <c r="E147" s="40" t="s">
        <v>1753</v>
      </c>
      <c r="F147" s="40">
        <v>50001</v>
      </c>
      <c r="G147" s="40" t="s">
        <v>45</v>
      </c>
      <c r="H147" s="40">
        <v>0</v>
      </c>
      <c r="I147" s="75">
        <v>900</v>
      </c>
      <c r="L147" s="40" t="s">
        <v>1741</v>
      </c>
      <c r="M147" s="76">
        <v>0.9</v>
      </c>
      <c r="R147" s="42"/>
      <c r="S147" s="40"/>
      <c r="T147" s="79"/>
      <c r="V147" s="86"/>
      <c r="W147" s="85"/>
    </row>
    <row r="148" spans="3:23">
      <c r="C148" s="83"/>
      <c r="D148" s="50">
        <v>50000</v>
      </c>
      <c r="E148" s="40" t="s">
        <v>1753</v>
      </c>
      <c r="F148" s="40">
        <v>50002</v>
      </c>
      <c r="G148" s="40" t="s">
        <v>45</v>
      </c>
      <c r="H148" s="40">
        <v>0</v>
      </c>
      <c r="I148" s="75">
        <v>100</v>
      </c>
      <c r="L148" s="40" t="s">
        <v>1743</v>
      </c>
      <c r="M148" s="76">
        <v>0.1</v>
      </c>
      <c r="O148" s="40">
        <v>2003</v>
      </c>
      <c r="P148" s="40">
        <v>2000</v>
      </c>
      <c r="Q148" s="40" t="s">
        <v>95</v>
      </c>
      <c r="R148" s="42" t="s">
        <v>1746</v>
      </c>
      <c r="S148" s="40">
        <v>15</v>
      </c>
      <c r="T148" s="79">
        <v>120</v>
      </c>
      <c r="V148" s="86"/>
      <c r="W148" s="85"/>
    </row>
    <row r="149" spans="4:23">
      <c r="D149" s="50"/>
      <c r="O149" s="40">
        <v>2003</v>
      </c>
      <c r="P149" s="40">
        <v>2000</v>
      </c>
      <c r="Q149" s="40" t="s">
        <v>95</v>
      </c>
      <c r="R149" s="42" t="s">
        <v>1746</v>
      </c>
      <c r="S149" s="40">
        <v>20</v>
      </c>
      <c r="T149" s="79">
        <v>50</v>
      </c>
      <c r="V149" s="86"/>
      <c r="W149" s="85"/>
    </row>
    <row r="150" spans="4:23">
      <c r="D150" s="50"/>
      <c r="O150" s="40">
        <v>2003</v>
      </c>
      <c r="P150" s="40">
        <v>2000</v>
      </c>
      <c r="Q150" s="40" t="s">
        <v>95</v>
      </c>
      <c r="R150" s="42" t="s">
        <v>1746</v>
      </c>
      <c r="S150" s="40">
        <v>25</v>
      </c>
      <c r="T150" s="79">
        <v>30</v>
      </c>
      <c r="V150" s="86"/>
      <c r="W150" s="85"/>
    </row>
    <row r="151" spans="4:23">
      <c r="D151" s="50"/>
      <c r="R151" s="42"/>
      <c r="S151" s="40"/>
      <c r="T151" s="79"/>
      <c r="V151" s="86"/>
      <c r="W151" s="85"/>
    </row>
    <row r="152" spans="4:23">
      <c r="D152" s="50"/>
      <c r="O152" s="40">
        <v>2004</v>
      </c>
      <c r="P152" s="40">
        <v>2000</v>
      </c>
      <c r="Q152" s="40" t="s">
        <v>95</v>
      </c>
      <c r="R152" s="42" t="s">
        <v>1754</v>
      </c>
      <c r="S152" s="40">
        <v>50</v>
      </c>
      <c r="T152" s="79">
        <v>120</v>
      </c>
      <c r="U152" s="40">
        <f>T152/SUM($T$152:$T$163)</f>
        <v>0.121334681496461</v>
      </c>
      <c r="V152" s="84">
        <f>U152*$M$123</f>
        <v>0.0182002022244692</v>
      </c>
      <c r="W152" s="85"/>
    </row>
    <row r="153" spans="4:23">
      <c r="D153" s="50"/>
      <c r="O153" s="40">
        <v>2004</v>
      </c>
      <c r="P153" s="40">
        <v>2000</v>
      </c>
      <c r="Q153" s="40" t="s">
        <v>95</v>
      </c>
      <c r="R153" s="42" t="s">
        <v>1755</v>
      </c>
      <c r="S153" s="40">
        <v>50</v>
      </c>
      <c r="T153" s="79">
        <v>100</v>
      </c>
      <c r="U153" s="40">
        <f t="shared" ref="U153:U163" si="19">T153/SUM($T$152:$T$163)</f>
        <v>0.101112234580384</v>
      </c>
      <c r="V153" s="84">
        <f t="shared" ref="V153:V163" si="20">U153*$M$123</f>
        <v>0.0151668351870576</v>
      </c>
      <c r="W153" s="85"/>
    </row>
    <row r="154" spans="4:23">
      <c r="D154" s="50"/>
      <c r="O154" s="40">
        <v>2004</v>
      </c>
      <c r="P154" s="40">
        <v>2000</v>
      </c>
      <c r="Q154" s="40" t="s">
        <v>95</v>
      </c>
      <c r="R154" s="42" t="s">
        <v>1756</v>
      </c>
      <c r="S154" s="40">
        <v>50</v>
      </c>
      <c r="T154" s="79">
        <v>220</v>
      </c>
      <c r="U154" s="40">
        <f t="shared" si="19"/>
        <v>0.222446916076845</v>
      </c>
      <c r="V154" s="84">
        <f t="shared" si="20"/>
        <v>0.0333670374115268</v>
      </c>
      <c r="W154" s="85"/>
    </row>
    <row r="155" spans="4:23">
      <c r="D155" s="50"/>
      <c r="O155" s="40">
        <v>2004</v>
      </c>
      <c r="P155" s="40">
        <v>2000</v>
      </c>
      <c r="Q155" s="40" t="s">
        <v>95</v>
      </c>
      <c r="R155" s="42" t="s">
        <v>1757</v>
      </c>
      <c r="S155" s="40">
        <v>50</v>
      </c>
      <c r="T155" s="79">
        <v>50</v>
      </c>
      <c r="U155" s="40">
        <f t="shared" si="19"/>
        <v>0.0505561172901921</v>
      </c>
      <c r="V155" s="84">
        <f t="shared" si="20"/>
        <v>0.00758341759352882</v>
      </c>
      <c r="W155" s="85"/>
    </row>
    <row r="156" spans="4:23">
      <c r="D156" s="50"/>
      <c r="O156" s="40">
        <v>2004</v>
      </c>
      <c r="P156" s="40">
        <v>2000</v>
      </c>
      <c r="Q156" s="40" t="s">
        <v>95</v>
      </c>
      <c r="R156" s="42" t="s">
        <v>1732</v>
      </c>
      <c r="S156" s="40">
        <v>50</v>
      </c>
      <c r="T156" s="79">
        <v>190</v>
      </c>
      <c r="U156" s="40">
        <f t="shared" si="19"/>
        <v>0.19211324570273</v>
      </c>
      <c r="V156" s="84">
        <f t="shared" si="20"/>
        <v>0.0288169868554095</v>
      </c>
      <c r="W156" s="85"/>
    </row>
    <row r="157" spans="4:23">
      <c r="D157" s="50"/>
      <c r="O157" s="40">
        <v>2004</v>
      </c>
      <c r="P157" s="40">
        <v>2000</v>
      </c>
      <c r="Q157" s="40" t="s">
        <v>95</v>
      </c>
      <c r="R157" s="42" t="s">
        <v>1758</v>
      </c>
      <c r="S157" s="40">
        <v>50</v>
      </c>
      <c r="T157" s="79">
        <v>220</v>
      </c>
      <c r="U157" s="40">
        <f t="shared" si="19"/>
        <v>0.222446916076845</v>
      </c>
      <c r="V157" s="84">
        <f t="shared" si="20"/>
        <v>0.0333670374115268</v>
      </c>
      <c r="W157" s="85"/>
    </row>
    <row r="158" spans="4:23">
      <c r="D158" s="50"/>
      <c r="O158" s="40">
        <v>2004</v>
      </c>
      <c r="P158" s="40">
        <v>2000</v>
      </c>
      <c r="Q158" s="40" t="s">
        <v>95</v>
      </c>
      <c r="R158" s="42" t="s">
        <v>1759</v>
      </c>
      <c r="S158" s="40">
        <v>50</v>
      </c>
      <c r="T158" s="79">
        <v>17</v>
      </c>
      <c r="U158" s="40">
        <f t="shared" si="19"/>
        <v>0.0171890798786653</v>
      </c>
      <c r="V158" s="84">
        <f t="shared" si="20"/>
        <v>0.0025783619817998</v>
      </c>
      <c r="W158" s="85"/>
    </row>
    <row r="159" spans="4:23">
      <c r="D159" s="50"/>
      <c r="O159" s="40">
        <v>2004</v>
      </c>
      <c r="P159" s="40">
        <v>2000</v>
      </c>
      <c r="Q159" s="40" t="s">
        <v>95</v>
      </c>
      <c r="R159" s="42" t="s">
        <v>1760</v>
      </c>
      <c r="S159" s="40">
        <v>50</v>
      </c>
      <c r="T159" s="79">
        <v>17</v>
      </c>
      <c r="U159" s="40">
        <f t="shared" si="19"/>
        <v>0.0171890798786653</v>
      </c>
      <c r="V159" s="84">
        <f t="shared" si="20"/>
        <v>0.0025783619817998</v>
      </c>
      <c r="W159" s="85"/>
    </row>
    <row r="160" spans="4:23">
      <c r="D160" s="50"/>
      <c r="O160" s="40">
        <v>2004</v>
      </c>
      <c r="P160" s="40">
        <v>2000</v>
      </c>
      <c r="Q160" s="40" t="s">
        <v>95</v>
      </c>
      <c r="R160" s="42" t="s">
        <v>1732</v>
      </c>
      <c r="S160" s="40">
        <v>50</v>
      </c>
      <c r="T160" s="79">
        <v>17</v>
      </c>
      <c r="U160" s="40">
        <f t="shared" si="19"/>
        <v>0.0171890798786653</v>
      </c>
      <c r="V160" s="84">
        <f t="shared" si="20"/>
        <v>0.0025783619817998</v>
      </c>
      <c r="W160" s="85"/>
    </row>
    <row r="161" spans="4:23">
      <c r="D161" s="50"/>
      <c r="O161" s="40">
        <v>2004</v>
      </c>
      <c r="P161" s="40">
        <v>2000</v>
      </c>
      <c r="Q161" s="40" t="s">
        <v>95</v>
      </c>
      <c r="R161" s="42" t="s">
        <v>1732</v>
      </c>
      <c r="S161" s="40">
        <v>50</v>
      </c>
      <c r="T161" s="79">
        <v>17</v>
      </c>
      <c r="U161" s="40">
        <f t="shared" si="19"/>
        <v>0.0171890798786653</v>
      </c>
      <c r="V161" s="84">
        <f t="shared" si="20"/>
        <v>0.0025783619817998</v>
      </c>
      <c r="W161" s="85"/>
    </row>
    <row r="162" spans="4:23">
      <c r="D162" s="50"/>
      <c r="O162" s="40">
        <v>2004</v>
      </c>
      <c r="P162" s="40">
        <v>2000</v>
      </c>
      <c r="Q162" s="40" t="s">
        <v>95</v>
      </c>
      <c r="R162" s="42" t="s">
        <v>1732</v>
      </c>
      <c r="S162" s="40">
        <v>50</v>
      </c>
      <c r="T162" s="79">
        <v>16</v>
      </c>
      <c r="U162" s="40">
        <f t="shared" si="19"/>
        <v>0.0161779575328615</v>
      </c>
      <c r="V162" s="84">
        <f t="shared" si="20"/>
        <v>0.00242669362992922</v>
      </c>
      <c r="W162" s="85"/>
    </row>
    <row r="163" spans="4:23">
      <c r="D163" s="50"/>
      <c r="O163" s="40">
        <v>2004</v>
      </c>
      <c r="P163" s="40">
        <v>2000</v>
      </c>
      <c r="Q163" s="40" t="s">
        <v>95</v>
      </c>
      <c r="R163" s="42" t="s">
        <v>1732</v>
      </c>
      <c r="S163" s="40">
        <v>50</v>
      </c>
      <c r="T163" s="79">
        <v>5</v>
      </c>
      <c r="U163" s="40">
        <f t="shared" si="19"/>
        <v>0.00505561172901921</v>
      </c>
      <c r="V163" s="84">
        <f t="shared" si="20"/>
        <v>0.000758341759352882</v>
      </c>
      <c r="W163" s="85"/>
    </row>
    <row r="164" spans="4:20">
      <c r="D164" s="50"/>
      <c r="R164" s="42"/>
      <c r="S164" s="40"/>
      <c r="T164" s="79"/>
    </row>
    <row r="165" spans="4:20">
      <c r="D165" s="50"/>
      <c r="O165" s="40">
        <v>3001</v>
      </c>
      <c r="P165" s="40">
        <v>3000</v>
      </c>
      <c r="Q165" s="40" t="s">
        <v>1734</v>
      </c>
      <c r="R165" s="42" t="s">
        <v>1761</v>
      </c>
      <c r="S165" s="40">
        <v>15</v>
      </c>
      <c r="T165" s="79">
        <v>100</v>
      </c>
    </row>
    <row r="166" spans="4:22">
      <c r="D166" s="50"/>
      <c r="R166" s="42"/>
      <c r="S166" s="40"/>
      <c r="T166" s="79"/>
      <c r="V166" s="87"/>
    </row>
    <row r="167" spans="4:23">
      <c r="D167" s="50"/>
      <c r="O167" s="40">
        <v>3002</v>
      </c>
      <c r="P167" s="40">
        <v>3000</v>
      </c>
      <c r="Q167" s="40" t="s">
        <v>1734</v>
      </c>
      <c r="R167" s="42" t="s">
        <v>1732</v>
      </c>
      <c r="S167" s="40">
        <v>30</v>
      </c>
      <c r="T167" s="79">
        <v>100</v>
      </c>
      <c r="U167" s="40">
        <f>T167/SUM($T$167:$T$171)</f>
        <v>0.2</v>
      </c>
      <c r="V167" s="88">
        <f>U167*$M$126</f>
        <v>0.17</v>
      </c>
      <c r="W167" s="89" t="s">
        <v>1762</v>
      </c>
    </row>
    <row r="168" spans="4:23">
      <c r="D168" s="50"/>
      <c r="O168" s="40">
        <v>3002</v>
      </c>
      <c r="P168" s="40">
        <v>3000</v>
      </c>
      <c r="Q168" s="40" t="s">
        <v>1734</v>
      </c>
      <c r="R168" s="42" t="s">
        <v>1763</v>
      </c>
      <c r="S168" s="40">
        <v>30</v>
      </c>
      <c r="T168" s="79">
        <v>100</v>
      </c>
      <c r="U168" s="40">
        <f>T168/SUM($T$167:$T$171)</f>
        <v>0.2</v>
      </c>
      <c r="V168" s="88">
        <f>U168*$M$126</f>
        <v>0.17</v>
      </c>
      <c r="W168" s="89"/>
    </row>
    <row r="169" spans="4:23">
      <c r="D169" s="50"/>
      <c r="O169" s="40">
        <v>3002</v>
      </c>
      <c r="P169" s="40">
        <v>3000</v>
      </c>
      <c r="Q169" s="40" t="s">
        <v>1734</v>
      </c>
      <c r="R169" s="42" t="s">
        <v>1764</v>
      </c>
      <c r="S169" s="40">
        <v>30</v>
      </c>
      <c r="T169" s="79">
        <v>100</v>
      </c>
      <c r="U169" s="40">
        <f>T169/SUM($T$167:$T$171)</f>
        <v>0.2</v>
      </c>
      <c r="V169" s="88">
        <f>U169*$M$126</f>
        <v>0.17</v>
      </c>
      <c r="W169" s="89"/>
    </row>
    <row r="170" spans="4:23">
      <c r="D170" s="50"/>
      <c r="O170" s="40">
        <v>3002</v>
      </c>
      <c r="P170" s="40">
        <v>3000</v>
      </c>
      <c r="Q170" s="40" t="s">
        <v>1734</v>
      </c>
      <c r="R170" s="42" t="s">
        <v>1732</v>
      </c>
      <c r="S170" s="40">
        <v>30</v>
      </c>
      <c r="T170" s="79">
        <v>100</v>
      </c>
      <c r="U170" s="40">
        <f>T170/SUM($T$167:$T$171)</f>
        <v>0.2</v>
      </c>
      <c r="V170" s="88">
        <f>U170*$M$126</f>
        <v>0.17</v>
      </c>
      <c r="W170" s="89"/>
    </row>
    <row r="171" spans="4:23">
      <c r="D171" s="50"/>
      <c r="O171" s="40">
        <v>3002</v>
      </c>
      <c r="P171" s="40">
        <v>3000</v>
      </c>
      <c r="Q171" s="40" t="s">
        <v>1734</v>
      </c>
      <c r="R171" s="42" t="s">
        <v>1765</v>
      </c>
      <c r="S171" s="40">
        <v>30</v>
      </c>
      <c r="T171" s="79">
        <v>100</v>
      </c>
      <c r="U171" s="40">
        <f>T171/SUM($T$167:$T$171)</f>
        <v>0.2</v>
      </c>
      <c r="V171" s="88">
        <f>U171*$M$126</f>
        <v>0.17</v>
      </c>
      <c r="W171" s="89"/>
    </row>
    <row r="172" spans="4:23">
      <c r="D172" s="50"/>
      <c r="R172" s="42"/>
      <c r="S172" s="40"/>
      <c r="T172" s="79"/>
      <c r="V172" s="88"/>
      <c r="W172" s="89"/>
    </row>
    <row r="173" spans="4:23">
      <c r="D173" s="50"/>
      <c r="O173" s="40">
        <v>3003</v>
      </c>
      <c r="P173" s="40">
        <v>3000</v>
      </c>
      <c r="Q173" s="40" t="s">
        <v>1734</v>
      </c>
      <c r="R173" s="42" t="s">
        <v>1766</v>
      </c>
      <c r="S173" s="40">
        <v>15</v>
      </c>
      <c r="T173" s="79">
        <v>120</v>
      </c>
      <c r="V173" s="88"/>
      <c r="W173" s="89"/>
    </row>
    <row r="174" spans="4:23">
      <c r="D174" s="50"/>
      <c r="O174" s="40">
        <v>3003</v>
      </c>
      <c r="P174" s="40">
        <v>3000</v>
      </c>
      <c r="Q174" s="40" t="s">
        <v>1734</v>
      </c>
      <c r="R174" s="42" t="s">
        <v>1766</v>
      </c>
      <c r="S174" s="40">
        <v>20</v>
      </c>
      <c r="T174" s="79">
        <v>50</v>
      </c>
      <c r="V174" s="88"/>
      <c r="W174" s="89"/>
    </row>
    <row r="175" spans="4:23">
      <c r="D175" s="50"/>
      <c r="O175" s="40">
        <v>3003</v>
      </c>
      <c r="P175" s="40">
        <v>3000</v>
      </c>
      <c r="Q175" s="40" t="s">
        <v>1734</v>
      </c>
      <c r="R175" s="42" t="s">
        <v>1766</v>
      </c>
      <c r="S175" s="40">
        <v>25</v>
      </c>
      <c r="T175" s="79">
        <v>30</v>
      </c>
      <c r="V175" s="88"/>
      <c r="W175" s="89"/>
    </row>
    <row r="176" spans="4:23">
      <c r="D176" s="50"/>
      <c r="R176" s="42"/>
      <c r="S176" s="40"/>
      <c r="T176" s="79"/>
      <c r="V176" s="88"/>
      <c r="W176" s="89"/>
    </row>
    <row r="177" spans="4:23">
      <c r="D177" s="50"/>
      <c r="O177" s="40">
        <v>3004</v>
      </c>
      <c r="P177" s="40">
        <v>3000</v>
      </c>
      <c r="Q177" s="40" t="s">
        <v>1734</v>
      </c>
      <c r="R177" s="42" t="s">
        <v>1767</v>
      </c>
      <c r="S177" s="40">
        <v>50</v>
      </c>
      <c r="T177" s="79">
        <v>150</v>
      </c>
      <c r="U177" s="40">
        <f>T177/SUM($T$177:$T$188)</f>
        <v>0.15</v>
      </c>
      <c r="V177" s="88">
        <f>U177*$M$128</f>
        <v>0.0225</v>
      </c>
      <c r="W177" s="89"/>
    </row>
    <row r="178" spans="4:23">
      <c r="D178" s="50"/>
      <c r="O178" s="40">
        <v>3004</v>
      </c>
      <c r="P178" s="40">
        <v>3000</v>
      </c>
      <c r="Q178" s="40" t="s">
        <v>1734</v>
      </c>
      <c r="R178" s="42" t="s">
        <v>1768</v>
      </c>
      <c r="S178" s="40">
        <v>50</v>
      </c>
      <c r="T178" s="79">
        <v>80</v>
      </c>
      <c r="U178" s="40">
        <f t="shared" ref="U178:U188" si="21">T178/SUM($T$177:$T$188)</f>
        <v>0.08</v>
      </c>
      <c r="V178" s="88">
        <f t="shared" ref="V178:V188" si="22">U178*$M$128</f>
        <v>0.012</v>
      </c>
      <c r="W178" s="89"/>
    </row>
    <row r="179" spans="4:23">
      <c r="D179" s="50"/>
      <c r="O179" s="40">
        <v>3004</v>
      </c>
      <c r="P179" s="40">
        <v>3000</v>
      </c>
      <c r="Q179" s="40" t="s">
        <v>1734</v>
      </c>
      <c r="R179" s="42" t="s">
        <v>1769</v>
      </c>
      <c r="S179" s="40">
        <v>50</v>
      </c>
      <c r="T179" s="79">
        <v>175</v>
      </c>
      <c r="U179" s="40">
        <f t="shared" si="21"/>
        <v>0.175</v>
      </c>
      <c r="V179" s="88">
        <f t="shared" si="22"/>
        <v>0.02625</v>
      </c>
      <c r="W179" s="89"/>
    </row>
    <row r="180" spans="4:23">
      <c r="D180" s="50"/>
      <c r="O180" s="40">
        <v>3004</v>
      </c>
      <c r="P180" s="40">
        <v>3000</v>
      </c>
      <c r="Q180" s="40" t="s">
        <v>1734</v>
      </c>
      <c r="R180" s="42" t="s">
        <v>1770</v>
      </c>
      <c r="S180" s="40">
        <v>50</v>
      </c>
      <c r="T180" s="79">
        <v>150</v>
      </c>
      <c r="U180" s="40">
        <f t="shared" si="21"/>
        <v>0.15</v>
      </c>
      <c r="V180" s="88">
        <f t="shared" si="22"/>
        <v>0.0225</v>
      </c>
      <c r="W180" s="89"/>
    </row>
    <row r="181" spans="4:23">
      <c r="D181" s="50"/>
      <c r="O181" s="40">
        <v>3004</v>
      </c>
      <c r="P181" s="40">
        <v>3000</v>
      </c>
      <c r="Q181" s="40" t="s">
        <v>1734</v>
      </c>
      <c r="R181" s="42" t="s">
        <v>1771</v>
      </c>
      <c r="S181" s="40">
        <v>50</v>
      </c>
      <c r="T181" s="79">
        <v>175</v>
      </c>
      <c r="U181" s="40">
        <f t="shared" si="21"/>
        <v>0.175</v>
      </c>
      <c r="V181" s="88">
        <f t="shared" si="22"/>
        <v>0.02625</v>
      </c>
      <c r="W181" s="89"/>
    </row>
    <row r="182" spans="4:23">
      <c r="D182" s="50"/>
      <c r="O182" s="40">
        <v>3004</v>
      </c>
      <c r="P182" s="40">
        <v>3000</v>
      </c>
      <c r="Q182" s="40" t="s">
        <v>1734</v>
      </c>
      <c r="R182" s="42" t="s">
        <v>1772</v>
      </c>
      <c r="S182" s="40">
        <v>50</v>
      </c>
      <c r="T182" s="79">
        <v>150</v>
      </c>
      <c r="U182" s="40">
        <f t="shared" si="21"/>
        <v>0.15</v>
      </c>
      <c r="V182" s="88">
        <f t="shared" si="22"/>
        <v>0.0225</v>
      </c>
      <c r="W182" s="89"/>
    </row>
    <row r="183" spans="4:23">
      <c r="D183" s="50"/>
      <c r="O183" s="40">
        <v>3004</v>
      </c>
      <c r="P183" s="40">
        <v>3000</v>
      </c>
      <c r="Q183" s="40" t="s">
        <v>1734</v>
      </c>
      <c r="R183" s="42" t="s">
        <v>1732</v>
      </c>
      <c r="S183" s="40">
        <v>50</v>
      </c>
      <c r="T183" s="79">
        <v>20</v>
      </c>
      <c r="U183" s="40">
        <f t="shared" si="21"/>
        <v>0.02</v>
      </c>
      <c r="V183" s="88">
        <f t="shared" si="22"/>
        <v>0.003</v>
      </c>
      <c r="W183" s="89"/>
    </row>
    <row r="184" spans="4:23">
      <c r="D184" s="50"/>
      <c r="O184" s="40">
        <v>3004</v>
      </c>
      <c r="P184" s="40">
        <v>3000</v>
      </c>
      <c r="Q184" s="40" t="s">
        <v>1734</v>
      </c>
      <c r="R184" s="42" t="s">
        <v>1732</v>
      </c>
      <c r="S184" s="40">
        <v>50</v>
      </c>
      <c r="T184" s="79">
        <v>20</v>
      </c>
      <c r="U184" s="40">
        <f t="shared" si="21"/>
        <v>0.02</v>
      </c>
      <c r="V184" s="88">
        <f t="shared" si="22"/>
        <v>0.003</v>
      </c>
      <c r="W184" s="89"/>
    </row>
    <row r="185" spans="4:23">
      <c r="D185" s="50"/>
      <c r="O185" s="40">
        <v>3004</v>
      </c>
      <c r="P185" s="40">
        <v>3000</v>
      </c>
      <c r="Q185" s="40" t="s">
        <v>1734</v>
      </c>
      <c r="R185" s="42" t="s">
        <v>1732</v>
      </c>
      <c r="S185" s="40">
        <v>50</v>
      </c>
      <c r="T185" s="79">
        <v>20</v>
      </c>
      <c r="U185" s="40">
        <f t="shared" si="21"/>
        <v>0.02</v>
      </c>
      <c r="V185" s="88">
        <f t="shared" si="22"/>
        <v>0.003</v>
      </c>
      <c r="W185" s="89"/>
    </row>
    <row r="186" spans="4:23">
      <c r="D186" s="50"/>
      <c r="O186" s="40">
        <v>3004</v>
      </c>
      <c r="P186" s="40">
        <v>3000</v>
      </c>
      <c r="Q186" s="40" t="s">
        <v>1734</v>
      </c>
      <c r="R186" s="42" t="s">
        <v>1732</v>
      </c>
      <c r="S186" s="40">
        <v>50</v>
      </c>
      <c r="T186" s="79">
        <v>20</v>
      </c>
      <c r="U186" s="40">
        <f t="shared" si="21"/>
        <v>0.02</v>
      </c>
      <c r="V186" s="88">
        <f t="shared" si="22"/>
        <v>0.003</v>
      </c>
      <c r="W186" s="89"/>
    </row>
    <row r="187" spans="4:23">
      <c r="D187" s="50"/>
      <c r="O187" s="40">
        <v>3004</v>
      </c>
      <c r="P187" s="40">
        <v>3000</v>
      </c>
      <c r="Q187" s="40" t="s">
        <v>1734</v>
      </c>
      <c r="R187" s="42" t="s">
        <v>1732</v>
      </c>
      <c r="S187" s="40">
        <v>50</v>
      </c>
      <c r="T187" s="79">
        <v>20</v>
      </c>
      <c r="U187" s="40">
        <f t="shared" si="21"/>
        <v>0.02</v>
      </c>
      <c r="V187" s="88">
        <f t="shared" si="22"/>
        <v>0.003</v>
      </c>
      <c r="W187" s="89"/>
    </row>
    <row r="188" spans="4:23">
      <c r="D188" s="50"/>
      <c r="O188" s="40">
        <v>3004</v>
      </c>
      <c r="P188" s="40">
        <v>3000</v>
      </c>
      <c r="Q188" s="40" t="s">
        <v>1734</v>
      </c>
      <c r="R188" s="42" t="s">
        <v>1732</v>
      </c>
      <c r="S188" s="40">
        <v>50</v>
      </c>
      <c r="T188" s="79">
        <v>20</v>
      </c>
      <c r="U188" s="40">
        <f t="shared" si="21"/>
        <v>0.02</v>
      </c>
      <c r="V188" s="88">
        <f t="shared" si="22"/>
        <v>0.003</v>
      </c>
      <c r="W188" s="89"/>
    </row>
    <row r="189" spans="4:20">
      <c r="D189" s="50"/>
      <c r="R189" s="42"/>
      <c r="S189" s="40"/>
      <c r="T189" s="79"/>
    </row>
    <row r="190" spans="4:23">
      <c r="D190" s="50"/>
      <c r="O190" s="40">
        <v>4001</v>
      </c>
      <c r="P190" s="40">
        <v>4000</v>
      </c>
      <c r="Q190" s="40" t="s">
        <v>1737</v>
      </c>
      <c r="R190" s="42" t="s">
        <v>1773</v>
      </c>
      <c r="S190" s="40">
        <v>15</v>
      </c>
      <c r="T190" s="79">
        <v>100</v>
      </c>
      <c r="U190" s="40">
        <f>T190/SUM($T$190:$T$191)</f>
        <v>0.5</v>
      </c>
      <c r="V190" s="90">
        <f>U190*$M$130</f>
        <v>0.2</v>
      </c>
      <c r="W190" s="91" t="s">
        <v>1774</v>
      </c>
    </row>
    <row r="191" spans="4:23">
      <c r="D191" s="50"/>
      <c r="O191" s="40">
        <v>4001</v>
      </c>
      <c r="P191" s="40">
        <v>4000</v>
      </c>
      <c r="Q191" s="40" t="s">
        <v>1737</v>
      </c>
      <c r="R191" s="42" t="s">
        <v>1775</v>
      </c>
      <c r="S191" s="40">
        <v>15</v>
      </c>
      <c r="T191" s="79">
        <v>100</v>
      </c>
      <c r="U191" s="40">
        <f>T191/SUM($T$190:$T$191)</f>
        <v>0.5</v>
      </c>
      <c r="V191" s="90">
        <f>U191*$M$130</f>
        <v>0.2</v>
      </c>
      <c r="W191" s="91"/>
    </row>
    <row r="192" spans="4:23">
      <c r="D192" s="50"/>
      <c r="R192" s="42"/>
      <c r="S192" s="40"/>
      <c r="T192" s="79"/>
      <c r="V192" s="90"/>
      <c r="W192" s="91"/>
    </row>
    <row r="193" spans="4:23">
      <c r="D193" s="50"/>
      <c r="O193" s="40">
        <v>4002</v>
      </c>
      <c r="P193" s="40">
        <v>4000</v>
      </c>
      <c r="Q193" s="40" t="s">
        <v>1737</v>
      </c>
      <c r="R193" s="42" t="s">
        <v>1776</v>
      </c>
      <c r="S193" s="40">
        <v>30</v>
      </c>
      <c r="T193" s="79">
        <v>100</v>
      </c>
      <c r="U193" s="40">
        <f>T193/SUM($T$193:$T$200)</f>
        <v>0.125</v>
      </c>
      <c r="V193" s="90">
        <f>U193*$M$131</f>
        <v>0.05625</v>
      </c>
      <c r="W193" s="91"/>
    </row>
    <row r="194" spans="4:23">
      <c r="D194" s="50"/>
      <c r="O194" s="40">
        <v>4002</v>
      </c>
      <c r="P194" s="40">
        <v>4000</v>
      </c>
      <c r="Q194" s="40" t="s">
        <v>1737</v>
      </c>
      <c r="R194" s="42" t="s">
        <v>1777</v>
      </c>
      <c r="S194" s="40">
        <v>30</v>
      </c>
      <c r="T194" s="79">
        <v>100</v>
      </c>
      <c r="U194" s="40">
        <f t="shared" ref="U194:U200" si="23">T194/SUM($T$193:$T$200)</f>
        <v>0.125</v>
      </c>
      <c r="V194" s="90">
        <f t="shared" ref="V194:V200" si="24">U194*$M$131</f>
        <v>0.05625</v>
      </c>
      <c r="W194" s="91"/>
    </row>
    <row r="195" spans="4:23">
      <c r="D195" s="50"/>
      <c r="O195" s="40">
        <v>4002</v>
      </c>
      <c r="P195" s="40">
        <v>4000</v>
      </c>
      <c r="Q195" s="40" t="s">
        <v>1737</v>
      </c>
      <c r="R195" s="42" t="s">
        <v>1778</v>
      </c>
      <c r="S195" s="40">
        <v>30</v>
      </c>
      <c r="T195" s="79">
        <v>100</v>
      </c>
      <c r="U195" s="40">
        <f t="shared" si="23"/>
        <v>0.125</v>
      </c>
      <c r="V195" s="90">
        <f t="shared" si="24"/>
        <v>0.05625</v>
      </c>
      <c r="W195" s="91"/>
    </row>
    <row r="196" spans="4:23">
      <c r="D196" s="50"/>
      <c r="O196" s="40">
        <v>4002</v>
      </c>
      <c r="P196" s="40">
        <v>4000</v>
      </c>
      <c r="Q196" s="40" t="s">
        <v>1737</v>
      </c>
      <c r="R196" s="42" t="s">
        <v>1779</v>
      </c>
      <c r="S196" s="40">
        <v>30</v>
      </c>
      <c r="T196" s="79">
        <v>100</v>
      </c>
      <c r="U196" s="40">
        <f t="shared" si="23"/>
        <v>0.125</v>
      </c>
      <c r="V196" s="90">
        <f t="shared" si="24"/>
        <v>0.05625</v>
      </c>
      <c r="W196" s="91"/>
    </row>
    <row r="197" spans="4:23">
      <c r="D197" s="50"/>
      <c r="O197" s="40">
        <v>4002</v>
      </c>
      <c r="P197" s="40">
        <v>4000</v>
      </c>
      <c r="Q197" s="40" t="s">
        <v>1737</v>
      </c>
      <c r="R197" s="42" t="s">
        <v>1732</v>
      </c>
      <c r="S197" s="40">
        <v>30</v>
      </c>
      <c r="T197" s="79">
        <v>100</v>
      </c>
      <c r="U197" s="40">
        <f t="shared" si="23"/>
        <v>0.125</v>
      </c>
      <c r="V197" s="90">
        <f t="shared" si="24"/>
        <v>0.05625</v>
      </c>
      <c r="W197" s="91"/>
    </row>
    <row r="198" spans="4:23">
      <c r="D198" s="50"/>
      <c r="O198" s="40">
        <v>4002</v>
      </c>
      <c r="P198" s="40">
        <v>4000</v>
      </c>
      <c r="Q198" s="40" t="s">
        <v>1737</v>
      </c>
      <c r="R198" s="42" t="s">
        <v>1732</v>
      </c>
      <c r="S198" s="40">
        <v>30</v>
      </c>
      <c r="T198" s="79">
        <v>100</v>
      </c>
      <c r="U198" s="40">
        <f t="shared" si="23"/>
        <v>0.125</v>
      </c>
      <c r="V198" s="90">
        <f t="shared" si="24"/>
        <v>0.05625</v>
      </c>
      <c r="W198" s="91"/>
    </row>
    <row r="199" spans="4:23">
      <c r="D199" s="50"/>
      <c r="O199" s="40">
        <v>4002</v>
      </c>
      <c r="P199" s="40">
        <v>4000</v>
      </c>
      <c r="Q199" s="40" t="s">
        <v>1737</v>
      </c>
      <c r="R199" s="42" t="s">
        <v>1780</v>
      </c>
      <c r="S199" s="40">
        <v>30</v>
      </c>
      <c r="T199" s="79">
        <v>100</v>
      </c>
      <c r="U199" s="40">
        <f t="shared" si="23"/>
        <v>0.125</v>
      </c>
      <c r="V199" s="90">
        <f t="shared" si="24"/>
        <v>0.05625</v>
      </c>
      <c r="W199" s="91"/>
    </row>
    <row r="200" spans="4:23">
      <c r="D200" s="50"/>
      <c r="O200" s="40">
        <v>4002</v>
      </c>
      <c r="P200" s="40">
        <v>4000</v>
      </c>
      <c r="Q200" s="40" t="s">
        <v>1737</v>
      </c>
      <c r="R200" s="42" t="s">
        <v>1732</v>
      </c>
      <c r="S200" s="40">
        <v>30</v>
      </c>
      <c r="T200" s="79">
        <v>100</v>
      </c>
      <c r="U200" s="40">
        <f t="shared" si="23"/>
        <v>0.125</v>
      </c>
      <c r="V200" s="90">
        <f t="shared" si="24"/>
        <v>0.05625</v>
      </c>
      <c r="W200" s="91"/>
    </row>
    <row r="201" spans="4:23">
      <c r="D201" s="50"/>
      <c r="R201" s="42"/>
      <c r="S201" s="40"/>
      <c r="T201" s="79"/>
      <c r="V201" s="90"/>
      <c r="W201" s="91"/>
    </row>
    <row r="202" spans="4:23">
      <c r="D202" s="50"/>
      <c r="O202" s="40">
        <v>4003</v>
      </c>
      <c r="P202" s="40">
        <v>4000</v>
      </c>
      <c r="Q202" s="40" t="s">
        <v>1737</v>
      </c>
      <c r="R202" s="42" t="s">
        <v>1781</v>
      </c>
      <c r="S202" s="40">
        <v>15</v>
      </c>
      <c r="T202" s="79">
        <v>100</v>
      </c>
      <c r="U202" s="40">
        <f>T202/SUM($T$202:$T$203)</f>
        <v>0.5</v>
      </c>
      <c r="V202" s="90">
        <f>U202*$M$132</f>
        <v>0.041</v>
      </c>
      <c r="W202" s="91"/>
    </row>
    <row r="203" spans="4:23">
      <c r="D203" s="50"/>
      <c r="O203" s="40">
        <v>4003</v>
      </c>
      <c r="P203" s="40">
        <v>4000</v>
      </c>
      <c r="Q203" s="40" t="s">
        <v>1737</v>
      </c>
      <c r="R203" s="42" t="s">
        <v>1782</v>
      </c>
      <c r="S203" s="40">
        <v>15</v>
      </c>
      <c r="T203" s="79">
        <v>100</v>
      </c>
      <c r="U203" s="40">
        <f>T203/SUM($T$202:$T$203)</f>
        <v>0.5</v>
      </c>
      <c r="V203" s="90">
        <f>U203*$M$132</f>
        <v>0.041</v>
      </c>
      <c r="W203" s="91"/>
    </row>
    <row r="204" spans="4:23">
      <c r="D204" s="50"/>
      <c r="R204" s="42"/>
      <c r="S204" s="40"/>
      <c r="T204" s="79"/>
      <c r="V204" s="90"/>
      <c r="W204" s="91"/>
    </row>
    <row r="205" spans="4:23">
      <c r="D205" s="50"/>
      <c r="O205" s="40">
        <v>4004</v>
      </c>
      <c r="P205" s="40">
        <v>4000</v>
      </c>
      <c r="Q205" s="40" t="s">
        <v>1737</v>
      </c>
      <c r="R205" s="42" t="s">
        <v>1783</v>
      </c>
      <c r="S205" s="40">
        <v>50</v>
      </c>
      <c r="T205" s="79">
        <v>250</v>
      </c>
      <c r="U205" s="40">
        <f>T205/SUM($T$205:$T$224)</f>
        <v>0.125</v>
      </c>
      <c r="V205" s="90">
        <f>U205*$M$133</f>
        <v>0.0085</v>
      </c>
      <c r="W205" s="91"/>
    </row>
    <row r="206" spans="4:23">
      <c r="D206" s="50"/>
      <c r="O206" s="40">
        <v>4004</v>
      </c>
      <c r="P206" s="40">
        <v>4000</v>
      </c>
      <c r="Q206" s="40" t="s">
        <v>1737</v>
      </c>
      <c r="R206" s="42" t="s">
        <v>1732</v>
      </c>
      <c r="S206" s="40">
        <v>50</v>
      </c>
      <c r="T206" s="79">
        <v>30</v>
      </c>
      <c r="U206" s="40">
        <f t="shared" ref="U206:U224" si="25">T206/SUM($T$205:$T$224)</f>
        <v>0.015</v>
      </c>
      <c r="V206" s="90">
        <f t="shared" ref="V206:V224" si="26">U206*$M$133</f>
        <v>0.00102</v>
      </c>
      <c r="W206" s="91"/>
    </row>
    <row r="207" spans="4:23">
      <c r="D207" s="50"/>
      <c r="O207" s="40">
        <v>4004</v>
      </c>
      <c r="P207" s="40">
        <v>4000</v>
      </c>
      <c r="Q207" s="40" t="s">
        <v>1737</v>
      </c>
      <c r="R207" s="42" t="s">
        <v>1732</v>
      </c>
      <c r="S207" s="40">
        <v>50</v>
      </c>
      <c r="T207" s="79">
        <v>50</v>
      </c>
      <c r="U207" s="40">
        <f t="shared" si="25"/>
        <v>0.025</v>
      </c>
      <c r="V207" s="90">
        <f t="shared" si="26"/>
        <v>0.0017</v>
      </c>
      <c r="W207" s="91"/>
    </row>
    <row r="208" spans="4:23">
      <c r="D208" s="50"/>
      <c r="O208" s="40">
        <v>4004</v>
      </c>
      <c r="P208" s="40">
        <v>4000</v>
      </c>
      <c r="Q208" s="40" t="s">
        <v>1737</v>
      </c>
      <c r="R208" s="42" t="s">
        <v>1732</v>
      </c>
      <c r="S208" s="40">
        <v>50</v>
      </c>
      <c r="T208" s="79">
        <v>150</v>
      </c>
      <c r="U208" s="40">
        <f t="shared" si="25"/>
        <v>0.075</v>
      </c>
      <c r="V208" s="90">
        <f t="shared" si="26"/>
        <v>0.0051</v>
      </c>
      <c r="W208" s="91"/>
    </row>
    <row r="209" spans="4:23">
      <c r="D209" s="50"/>
      <c r="O209" s="40">
        <v>4004</v>
      </c>
      <c r="P209" s="40">
        <v>4000</v>
      </c>
      <c r="Q209" s="40" t="s">
        <v>1737</v>
      </c>
      <c r="R209" s="42" t="s">
        <v>1732</v>
      </c>
      <c r="S209" s="40">
        <v>50</v>
      </c>
      <c r="T209" s="79">
        <v>250</v>
      </c>
      <c r="U209" s="40">
        <f t="shared" si="25"/>
        <v>0.125</v>
      </c>
      <c r="V209" s="90">
        <f t="shared" si="26"/>
        <v>0.0085</v>
      </c>
      <c r="W209" s="91"/>
    </row>
    <row r="210" spans="4:23">
      <c r="D210" s="50"/>
      <c r="O210" s="40">
        <v>4004</v>
      </c>
      <c r="P210" s="40">
        <v>4000</v>
      </c>
      <c r="Q210" s="40" t="s">
        <v>1737</v>
      </c>
      <c r="R210" s="42" t="s">
        <v>1784</v>
      </c>
      <c r="S210" s="40">
        <v>50</v>
      </c>
      <c r="T210" s="79">
        <v>150</v>
      </c>
      <c r="U210" s="40">
        <f t="shared" si="25"/>
        <v>0.075</v>
      </c>
      <c r="V210" s="90">
        <f t="shared" si="26"/>
        <v>0.0051</v>
      </c>
      <c r="W210" s="91"/>
    </row>
    <row r="211" spans="4:23">
      <c r="D211" s="50"/>
      <c r="O211" s="40">
        <v>4004</v>
      </c>
      <c r="P211" s="40">
        <v>4000</v>
      </c>
      <c r="Q211" s="40" t="s">
        <v>1737</v>
      </c>
      <c r="R211" s="42" t="s">
        <v>1732</v>
      </c>
      <c r="S211" s="40">
        <v>50</v>
      </c>
      <c r="T211" s="79">
        <v>30</v>
      </c>
      <c r="U211" s="40">
        <f t="shared" si="25"/>
        <v>0.015</v>
      </c>
      <c r="V211" s="90">
        <f t="shared" si="26"/>
        <v>0.00102</v>
      </c>
      <c r="W211" s="91"/>
    </row>
    <row r="212" spans="4:23">
      <c r="D212" s="50"/>
      <c r="O212" s="40">
        <v>4004</v>
      </c>
      <c r="P212" s="40">
        <v>4000</v>
      </c>
      <c r="Q212" s="40" t="s">
        <v>1737</v>
      </c>
      <c r="R212" s="42" t="s">
        <v>1732</v>
      </c>
      <c r="S212" s="40">
        <v>50</v>
      </c>
      <c r="T212" s="79">
        <v>30</v>
      </c>
      <c r="U212" s="40">
        <f t="shared" si="25"/>
        <v>0.015</v>
      </c>
      <c r="V212" s="90">
        <f t="shared" si="26"/>
        <v>0.00102</v>
      </c>
      <c r="W212" s="91"/>
    </row>
    <row r="213" spans="4:23">
      <c r="D213" s="50"/>
      <c r="O213" s="40">
        <v>4004</v>
      </c>
      <c r="P213" s="40">
        <v>4000</v>
      </c>
      <c r="Q213" s="40" t="s">
        <v>1737</v>
      </c>
      <c r="R213" s="42" t="s">
        <v>1732</v>
      </c>
      <c r="S213" s="40">
        <v>50</v>
      </c>
      <c r="T213" s="79">
        <v>30</v>
      </c>
      <c r="U213" s="40">
        <f t="shared" si="25"/>
        <v>0.015</v>
      </c>
      <c r="V213" s="90">
        <f t="shared" si="26"/>
        <v>0.00102</v>
      </c>
      <c r="W213" s="91"/>
    </row>
    <row r="214" spans="4:23">
      <c r="D214" s="50"/>
      <c r="O214" s="40">
        <v>4004</v>
      </c>
      <c r="P214" s="40">
        <v>4000</v>
      </c>
      <c r="Q214" s="40" t="s">
        <v>1737</v>
      </c>
      <c r="R214" s="42" t="s">
        <v>1732</v>
      </c>
      <c r="S214" s="40">
        <v>50</v>
      </c>
      <c r="T214" s="79">
        <v>30</v>
      </c>
      <c r="U214" s="40">
        <f t="shared" si="25"/>
        <v>0.015</v>
      </c>
      <c r="V214" s="90">
        <f t="shared" si="26"/>
        <v>0.00102</v>
      </c>
      <c r="W214" s="91"/>
    </row>
    <row r="215" spans="4:23">
      <c r="D215" s="50"/>
      <c r="O215" s="40">
        <v>4004</v>
      </c>
      <c r="P215" s="40">
        <v>4000</v>
      </c>
      <c r="Q215" s="40" t="s">
        <v>1737</v>
      </c>
      <c r="R215" s="42" t="s">
        <v>1785</v>
      </c>
      <c r="S215" s="40">
        <v>50</v>
      </c>
      <c r="T215" s="79">
        <v>275</v>
      </c>
      <c r="U215" s="40">
        <f t="shared" si="25"/>
        <v>0.1375</v>
      </c>
      <c r="V215" s="90">
        <f t="shared" si="26"/>
        <v>0.00935</v>
      </c>
      <c r="W215" s="91"/>
    </row>
    <row r="216" spans="4:23">
      <c r="D216" s="50"/>
      <c r="O216" s="40">
        <v>4004</v>
      </c>
      <c r="P216" s="40">
        <v>4000</v>
      </c>
      <c r="Q216" s="40" t="s">
        <v>1737</v>
      </c>
      <c r="R216" s="42" t="s">
        <v>1732</v>
      </c>
      <c r="S216" s="40">
        <v>50</v>
      </c>
      <c r="T216" s="79">
        <v>30</v>
      </c>
      <c r="U216" s="40">
        <f t="shared" si="25"/>
        <v>0.015</v>
      </c>
      <c r="V216" s="90">
        <f t="shared" si="26"/>
        <v>0.00102</v>
      </c>
      <c r="W216" s="91"/>
    </row>
    <row r="217" spans="4:23">
      <c r="D217" s="50"/>
      <c r="O217" s="40">
        <v>4004</v>
      </c>
      <c r="P217" s="40">
        <v>4000</v>
      </c>
      <c r="Q217" s="40" t="s">
        <v>1737</v>
      </c>
      <c r="R217" s="42" t="s">
        <v>1732</v>
      </c>
      <c r="S217" s="40">
        <v>50</v>
      </c>
      <c r="T217" s="79">
        <v>100</v>
      </c>
      <c r="U217" s="40">
        <f t="shared" si="25"/>
        <v>0.05</v>
      </c>
      <c r="V217" s="90">
        <f t="shared" si="26"/>
        <v>0.0034</v>
      </c>
      <c r="W217" s="91"/>
    </row>
    <row r="218" spans="4:23">
      <c r="D218" s="50"/>
      <c r="O218" s="40">
        <v>4004</v>
      </c>
      <c r="P218" s="40">
        <v>4000</v>
      </c>
      <c r="Q218" s="40" t="s">
        <v>1737</v>
      </c>
      <c r="R218" s="42" t="s">
        <v>1732</v>
      </c>
      <c r="S218" s="40">
        <v>50</v>
      </c>
      <c r="T218" s="79">
        <v>30</v>
      </c>
      <c r="U218" s="40">
        <f t="shared" si="25"/>
        <v>0.015</v>
      </c>
      <c r="V218" s="90">
        <f t="shared" si="26"/>
        <v>0.00102</v>
      </c>
      <c r="W218" s="91"/>
    </row>
    <row r="219" spans="4:23">
      <c r="D219" s="50"/>
      <c r="O219" s="40">
        <v>4004</v>
      </c>
      <c r="P219" s="40">
        <v>4000</v>
      </c>
      <c r="Q219" s="40" t="s">
        <v>1737</v>
      </c>
      <c r="R219" s="42" t="s">
        <v>1786</v>
      </c>
      <c r="S219" s="40">
        <v>50</v>
      </c>
      <c r="T219" s="79">
        <v>175</v>
      </c>
      <c r="U219" s="40">
        <f t="shared" si="25"/>
        <v>0.0875</v>
      </c>
      <c r="V219" s="90">
        <f t="shared" si="26"/>
        <v>0.00595</v>
      </c>
      <c r="W219" s="91"/>
    </row>
    <row r="220" spans="4:23">
      <c r="D220" s="50"/>
      <c r="O220" s="40">
        <v>4004</v>
      </c>
      <c r="P220" s="40">
        <v>4000</v>
      </c>
      <c r="Q220" s="40" t="s">
        <v>1737</v>
      </c>
      <c r="R220" s="42" t="s">
        <v>1787</v>
      </c>
      <c r="S220" s="40">
        <v>50</v>
      </c>
      <c r="T220" s="79">
        <v>275</v>
      </c>
      <c r="U220" s="40">
        <f t="shared" si="25"/>
        <v>0.1375</v>
      </c>
      <c r="V220" s="90">
        <f t="shared" si="26"/>
        <v>0.00935</v>
      </c>
      <c r="W220" s="91"/>
    </row>
    <row r="221" spans="4:23">
      <c r="D221" s="50"/>
      <c r="O221" s="40">
        <v>4004</v>
      </c>
      <c r="P221" s="40">
        <v>4000</v>
      </c>
      <c r="Q221" s="40" t="s">
        <v>1737</v>
      </c>
      <c r="R221" s="42" t="s">
        <v>1732</v>
      </c>
      <c r="S221" s="40">
        <v>50</v>
      </c>
      <c r="T221" s="79">
        <v>55</v>
      </c>
      <c r="U221" s="40">
        <f t="shared" si="25"/>
        <v>0.0275</v>
      </c>
      <c r="V221" s="90">
        <f t="shared" si="26"/>
        <v>0.00187</v>
      </c>
      <c r="W221" s="91"/>
    </row>
    <row r="222" spans="4:23">
      <c r="D222" s="50"/>
      <c r="O222" s="40">
        <v>4004</v>
      </c>
      <c r="P222" s="40">
        <v>4000</v>
      </c>
      <c r="Q222" s="40" t="s">
        <v>1737</v>
      </c>
      <c r="R222" s="42" t="s">
        <v>1732</v>
      </c>
      <c r="S222" s="40">
        <v>50</v>
      </c>
      <c r="T222" s="79">
        <v>20</v>
      </c>
      <c r="U222" s="40">
        <f t="shared" si="25"/>
        <v>0.01</v>
      </c>
      <c r="V222" s="90">
        <f t="shared" si="26"/>
        <v>0.00068</v>
      </c>
      <c r="W222" s="91"/>
    </row>
    <row r="223" spans="4:23">
      <c r="D223" s="50"/>
      <c r="O223" s="40">
        <v>4004</v>
      </c>
      <c r="P223" s="40">
        <v>4000</v>
      </c>
      <c r="Q223" s="40" t="s">
        <v>1737</v>
      </c>
      <c r="R223" s="42" t="s">
        <v>1732</v>
      </c>
      <c r="S223" s="40">
        <v>50</v>
      </c>
      <c r="T223" s="79">
        <v>20</v>
      </c>
      <c r="U223" s="40">
        <f t="shared" si="25"/>
        <v>0.01</v>
      </c>
      <c r="V223" s="90">
        <f t="shared" si="26"/>
        <v>0.00068</v>
      </c>
      <c r="W223" s="91"/>
    </row>
    <row r="224" spans="4:23">
      <c r="D224" s="52"/>
      <c r="E224" s="53"/>
      <c r="F224" s="53"/>
      <c r="G224" s="53"/>
      <c r="H224" s="53"/>
      <c r="I224" s="53"/>
      <c r="J224" s="62"/>
      <c r="K224" s="53"/>
      <c r="L224" s="53"/>
      <c r="M224" s="53"/>
      <c r="N224" s="53"/>
      <c r="O224" s="53">
        <v>4004</v>
      </c>
      <c r="P224" s="53">
        <v>4000</v>
      </c>
      <c r="Q224" s="53" t="s">
        <v>1737</v>
      </c>
      <c r="R224" s="63" t="s">
        <v>1732</v>
      </c>
      <c r="S224" s="53">
        <v>50</v>
      </c>
      <c r="T224" s="92">
        <v>20</v>
      </c>
      <c r="U224" s="40">
        <f t="shared" si="25"/>
        <v>0.01</v>
      </c>
      <c r="V224" s="90">
        <f t="shared" si="26"/>
        <v>0.00068</v>
      </c>
      <c r="W224" s="91"/>
    </row>
  </sheetData>
  <mergeCells count="2">
    <mergeCell ref="C135:C148"/>
    <mergeCell ref="A115:B13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42"/>
  <sheetViews>
    <sheetView workbookViewId="0">
      <selection activeCell="G86" sqref="G86:G87"/>
    </sheetView>
  </sheetViews>
  <sheetFormatPr defaultColWidth="9" defaultRowHeight="11.25"/>
  <cols>
    <col min="1" max="1" width="4.625" style="20" customWidth="1"/>
    <col min="2" max="2" width="24.625" style="20" customWidth="1"/>
    <col min="3" max="3" width="27.875" style="20" customWidth="1"/>
    <col min="4" max="4" width="9" style="20"/>
    <col min="5" max="5" width="6.375" style="20" customWidth="1"/>
    <col min="6" max="12" width="7.875" style="20" customWidth="1"/>
    <col min="13" max="13" width="36.25" style="20" customWidth="1"/>
    <col min="14" max="14" width="9" style="20"/>
    <col min="15" max="16" width="19.625" style="20" customWidth="1"/>
    <col min="17" max="16384" width="9" style="20"/>
  </cols>
  <sheetData>
    <row r="1" ht="20" customHeight="1" spans="1:17">
      <c r="A1" s="21" t="s">
        <v>1788</v>
      </c>
      <c r="B1" s="22"/>
      <c r="C1" s="23"/>
      <c r="E1" s="21" t="s">
        <v>1789</v>
      </c>
      <c r="F1" s="22"/>
      <c r="G1" s="22"/>
      <c r="H1" s="22"/>
      <c r="I1" s="22"/>
      <c r="J1" s="22"/>
      <c r="K1" s="22"/>
      <c r="L1" s="22"/>
      <c r="M1" s="22"/>
      <c r="N1" s="22"/>
      <c r="O1" s="22"/>
      <c r="P1" s="22"/>
      <c r="Q1" s="23"/>
    </row>
    <row r="2" spans="1:17">
      <c r="A2" s="24" t="s">
        <v>434</v>
      </c>
      <c r="B2" s="25" t="s">
        <v>797</v>
      </c>
      <c r="C2" s="26" t="s">
        <v>1790</v>
      </c>
      <c r="E2" s="27" t="s">
        <v>1791</v>
      </c>
      <c r="F2" s="28" t="s">
        <v>1792</v>
      </c>
      <c r="G2" s="28" t="s">
        <v>1793</v>
      </c>
      <c r="H2" s="28" t="s">
        <v>1794</v>
      </c>
      <c r="I2" s="28" t="s">
        <v>1795</v>
      </c>
      <c r="J2" s="28" t="s">
        <v>1796</v>
      </c>
      <c r="K2" s="28" t="s">
        <v>1797</v>
      </c>
      <c r="L2" s="28" t="s">
        <v>1798</v>
      </c>
      <c r="M2" s="28" t="s">
        <v>1799</v>
      </c>
      <c r="N2" s="28" t="s">
        <v>1800</v>
      </c>
      <c r="O2" s="28" t="s">
        <v>1801</v>
      </c>
      <c r="P2" s="28" t="s">
        <v>1802</v>
      </c>
      <c r="Q2" s="33" t="s">
        <v>1803</v>
      </c>
    </row>
    <row r="3" spans="1:17">
      <c r="A3" s="29">
        <v>1</v>
      </c>
      <c r="B3" s="30" t="s">
        <v>1804</v>
      </c>
      <c r="C3" s="31"/>
      <c r="E3" s="32">
        <v>101</v>
      </c>
      <c r="F3" s="30" t="s">
        <v>1805</v>
      </c>
      <c r="G3" s="30">
        <v>0</v>
      </c>
      <c r="H3" s="30">
        <v>30</v>
      </c>
      <c r="I3" s="30">
        <v>1000</v>
      </c>
      <c r="J3" s="30">
        <v>1000</v>
      </c>
      <c r="K3" s="30">
        <v>1000</v>
      </c>
      <c r="L3" s="30">
        <v>1000</v>
      </c>
      <c r="M3" s="30" t="s">
        <v>1806</v>
      </c>
      <c r="N3" s="30">
        <v>2</v>
      </c>
      <c r="O3" s="30" t="s">
        <v>1807</v>
      </c>
      <c r="P3" s="30"/>
      <c r="Q3" s="31"/>
    </row>
    <row r="4" spans="1:17">
      <c r="A4" s="29">
        <v>2</v>
      </c>
      <c r="B4" s="30" t="s">
        <v>1808</v>
      </c>
      <c r="C4" s="31" t="s">
        <v>1804</v>
      </c>
      <c r="E4" s="32">
        <v>101</v>
      </c>
      <c r="F4" s="30" t="s">
        <v>1805</v>
      </c>
      <c r="G4" s="30">
        <v>1</v>
      </c>
      <c r="H4" s="30">
        <v>40</v>
      </c>
      <c r="I4" s="30">
        <v>1160</v>
      </c>
      <c r="J4" s="30">
        <v>1160</v>
      </c>
      <c r="K4" s="30">
        <v>1000</v>
      </c>
      <c r="L4" s="30">
        <v>1000</v>
      </c>
      <c r="M4" s="30" t="s">
        <v>1809</v>
      </c>
      <c r="N4" s="30">
        <v>2</v>
      </c>
      <c r="O4" s="30" t="s">
        <v>1810</v>
      </c>
      <c r="P4" s="30" t="s">
        <v>1807</v>
      </c>
      <c r="Q4" s="31"/>
    </row>
    <row r="5" spans="1:17">
      <c r="A5" s="29">
        <v>3</v>
      </c>
      <c r="B5" s="30" t="s">
        <v>1811</v>
      </c>
      <c r="C5" s="31" t="s">
        <v>1812</v>
      </c>
      <c r="E5" s="32">
        <v>101</v>
      </c>
      <c r="F5" s="30" t="s">
        <v>1813</v>
      </c>
      <c r="G5" s="30">
        <v>0</v>
      </c>
      <c r="H5" s="30">
        <v>30</v>
      </c>
      <c r="I5" s="30">
        <v>1000</v>
      </c>
      <c r="J5" s="30">
        <v>1000</v>
      </c>
      <c r="K5" s="30">
        <v>1000</v>
      </c>
      <c r="L5" s="30">
        <v>1000</v>
      </c>
      <c r="M5" s="30" t="s">
        <v>1806</v>
      </c>
      <c r="N5" s="30">
        <v>2</v>
      </c>
      <c r="O5" s="30" t="s">
        <v>1807</v>
      </c>
      <c r="P5" s="30" t="s">
        <v>1814</v>
      </c>
      <c r="Q5" s="31"/>
    </row>
    <row r="6" spans="1:17">
      <c r="A6" s="29">
        <v>4</v>
      </c>
      <c r="B6" s="30" t="s">
        <v>1815</v>
      </c>
      <c r="C6" s="31" t="s">
        <v>1816</v>
      </c>
      <c r="E6" s="32">
        <v>101</v>
      </c>
      <c r="F6" s="30" t="s">
        <v>1813</v>
      </c>
      <c r="G6" s="30">
        <v>1</v>
      </c>
      <c r="H6" s="30">
        <v>40</v>
      </c>
      <c r="I6" s="30">
        <v>1160</v>
      </c>
      <c r="J6" s="30">
        <v>1160</v>
      </c>
      <c r="K6" s="30">
        <v>1000</v>
      </c>
      <c r="L6" s="30">
        <v>1000</v>
      </c>
      <c r="M6" s="30" t="s">
        <v>1809</v>
      </c>
      <c r="N6" s="30">
        <v>2</v>
      </c>
      <c r="O6" s="30" t="s">
        <v>1810</v>
      </c>
      <c r="P6" s="30" t="s">
        <v>1807</v>
      </c>
      <c r="Q6" s="31"/>
    </row>
    <row r="7" spans="1:17">
      <c r="A7" s="29">
        <v>5</v>
      </c>
      <c r="B7" s="30" t="s">
        <v>1817</v>
      </c>
      <c r="C7" s="31" t="s">
        <v>1818</v>
      </c>
      <c r="E7" s="32">
        <v>101</v>
      </c>
      <c r="F7" s="30" t="s">
        <v>1819</v>
      </c>
      <c r="G7" s="30">
        <v>0</v>
      </c>
      <c r="H7" s="30">
        <v>30</v>
      </c>
      <c r="I7" s="30">
        <v>1000</v>
      </c>
      <c r="J7" s="30">
        <v>1000</v>
      </c>
      <c r="K7" s="30">
        <v>1000</v>
      </c>
      <c r="L7" s="30">
        <v>1000</v>
      </c>
      <c r="M7" s="30" t="s">
        <v>1806</v>
      </c>
      <c r="N7" s="30">
        <v>2</v>
      </c>
      <c r="O7" s="30" t="s">
        <v>1807</v>
      </c>
      <c r="P7" s="30" t="s">
        <v>1814</v>
      </c>
      <c r="Q7" s="31"/>
    </row>
    <row r="8" spans="1:17">
      <c r="A8" s="29">
        <v>6</v>
      </c>
      <c r="B8" s="30" t="s">
        <v>1820</v>
      </c>
      <c r="C8" s="31" t="s">
        <v>1821</v>
      </c>
      <c r="E8" s="32">
        <v>101</v>
      </c>
      <c r="F8" s="30" t="s">
        <v>1819</v>
      </c>
      <c r="G8" s="30">
        <v>1</v>
      </c>
      <c r="H8" s="30">
        <v>40</v>
      </c>
      <c r="I8" s="30">
        <v>1160</v>
      </c>
      <c r="J8" s="30">
        <v>1160</v>
      </c>
      <c r="K8" s="30">
        <v>1000</v>
      </c>
      <c r="L8" s="30">
        <v>1000</v>
      </c>
      <c r="M8" s="30" t="s">
        <v>1809</v>
      </c>
      <c r="N8" s="30">
        <v>2</v>
      </c>
      <c r="O8" s="30" t="s">
        <v>1810</v>
      </c>
      <c r="P8" s="30" t="s">
        <v>1807</v>
      </c>
      <c r="Q8" s="31"/>
    </row>
    <row r="9" spans="1:17">
      <c r="A9" s="29">
        <v>7</v>
      </c>
      <c r="B9" s="30" t="s">
        <v>1822</v>
      </c>
      <c r="C9" s="31" t="s">
        <v>1823</v>
      </c>
      <c r="E9" s="32">
        <v>101</v>
      </c>
      <c r="F9" s="30" t="s">
        <v>1824</v>
      </c>
      <c r="G9" s="30">
        <v>0</v>
      </c>
      <c r="H9" s="30">
        <v>30</v>
      </c>
      <c r="I9" s="30">
        <v>1000</v>
      </c>
      <c r="J9" s="30">
        <v>1000</v>
      </c>
      <c r="K9" s="30">
        <v>1000</v>
      </c>
      <c r="L9" s="30">
        <v>1000</v>
      </c>
      <c r="M9" s="30" t="s">
        <v>1806</v>
      </c>
      <c r="N9" s="30">
        <v>2</v>
      </c>
      <c r="O9" s="30" t="s">
        <v>1807</v>
      </c>
      <c r="P9" s="30" t="s">
        <v>1814</v>
      </c>
      <c r="Q9" s="31"/>
    </row>
    <row r="10" spans="1:17">
      <c r="A10" s="29">
        <v>8</v>
      </c>
      <c r="B10" s="30" t="s">
        <v>1825</v>
      </c>
      <c r="C10" s="31" t="s">
        <v>1826</v>
      </c>
      <c r="E10" s="32">
        <v>101</v>
      </c>
      <c r="F10" s="30" t="s">
        <v>1824</v>
      </c>
      <c r="G10" s="30">
        <v>1</v>
      </c>
      <c r="H10" s="30">
        <v>40</v>
      </c>
      <c r="I10" s="30">
        <v>1160</v>
      </c>
      <c r="J10" s="30">
        <v>1160</v>
      </c>
      <c r="K10" s="30">
        <v>1000</v>
      </c>
      <c r="L10" s="30">
        <v>1000</v>
      </c>
      <c r="M10" s="30" t="s">
        <v>1809</v>
      </c>
      <c r="N10" s="30">
        <v>2</v>
      </c>
      <c r="O10" s="30" t="s">
        <v>1810</v>
      </c>
      <c r="P10" s="30" t="s">
        <v>1807</v>
      </c>
      <c r="Q10" s="31"/>
    </row>
    <row r="11" spans="1:17">
      <c r="A11" s="29">
        <v>9</v>
      </c>
      <c r="B11" s="30" t="s">
        <v>1827</v>
      </c>
      <c r="C11" s="31" t="s">
        <v>1828</v>
      </c>
      <c r="E11" s="32"/>
      <c r="F11" s="30"/>
      <c r="G11" s="30"/>
      <c r="H11" s="30"/>
      <c r="I11" s="30"/>
      <c r="J11" s="30"/>
      <c r="K11" s="30"/>
      <c r="L11" s="30"/>
      <c r="M11" s="30" t="s">
        <v>1806</v>
      </c>
      <c r="N11" s="30"/>
      <c r="O11" s="30"/>
      <c r="P11" s="30"/>
      <c r="Q11" s="31"/>
    </row>
    <row r="12" spans="1:17">
      <c r="A12" s="29">
        <v>10</v>
      </c>
      <c r="B12" s="30" t="s">
        <v>1829</v>
      </c>
      <c r="C12" s="31" t="s">
        <v>1830</v>
      </c>
      <c r="E12" s="32">
        <v>201</v>
      </c>
      <c r="F12" s="30" t="s">
        <v>1805</v>
      </c>
      <c r="G12" s="30">
        <v>0</v>
      </c>
      <c r="H12" s="30">
        <v>30</v>
      </c>
      <c r="I12" s="30">
        <v>1000</v>
      </c>
      <c r="J12" s="30">
        <v>1000</v>
      </c>
      <c r="K12" s="30">
        <v>1000</v>
      </c>
      <c r="L12" s="30">
        <v>1000</v>
      </c>
      <c r="M12" s="30" t="s">
        <v>1806</v>
      </c>
      <c r="N12" s="30">
        <v>2</v>
      </c>
      <c r="O12" s="30" t="s">
        <v>1807</v>
      </c>
      <c r="P12" s="30"/>
      <c r="Q12" s="31"/>
    </row>
    <row r="13" spans="1:17">
      <c r="A13" s="29">
        <v>11</v>
      </c>
      <c r="B13" s="30" t="s">
        <v>1831</v>
      </c>
      <c r="C13" s="31" t="s">
        <v>1832</v>
      </c>
      <c r="E13" s="32">
        <v>201</v>
      </c>
      <c r="F13" s="30" t="s">
        <v>1805</v>
      </c>
      <c r="G13" s="30">
        <v>1</v>
      </c>
      <c r="H13" s="30">
        <v>40</v>
      </c>
      <c r="I13" s="30">
        <v>1160</v>
      </c>
      <c r="J13" s="30">
        <v>1160</v>
      </c>
      <c r="K13" s="30">
        <v>1000</v>
      </c>
      <c r="L13" s="30">
        <v>1000</v>
      </c>
      <c r="M13" s="30" t="s">
        <v>1809</v>
      </c>
      <c r="N13" s="30">
        <v>3</v>
      </c>
      <c r="O13" s="30" t="s">
        <v>1810</v>
      </c>
      <c r="P13" s="30" t="s">
        <v>1807</v>
      </c>
      <c r="Q13" s="31"/>
    </row>
    <row r="14" spans="1:17">
      <c r="A14" s="29">
        <v>12</v>
      </c>
      <c r="B14" s="30" t="s">
        <v>1833</v>
      </c>
      <c r="C14" s="31" t="s">
        <v>1834</v>
      </c>
      <c r="E14" s="32">
        <v>201</v>
      </c>
      <c r="F14" s="30" t="s">
        <v>1805</v>
      </c>
      <c r="G14" s="30">
        <v>2</v>
      </c>
      <c r="H14" s="30">
        <v>50</v>
      </c>
      <c r="I14" s="30">
        <v>1345</v>
      </c>
      <c r="J14" s="30">
        <v>1345</v>
      </c>
      <c r="K14" s="30">
        <v>1000</v>
      </c>
      <c r="L14" s="30">
        <v>1000</v>
      </c>
      <c r="M14" s="30" t="s">
        <v>1835</v>
      </c>
      <c r="N14" s="30">
        <v>3</v>
      </c>
      <c r="O14" s="30" t="s">
        <v>1836</v>
      </c>
      <c r="P14" s="30" t="s">
        <v>1837</v>
      </c>
      <c r="Q14" s="31"/>
    </row>
    <row r="15" spans="1:17">
      <c r="A15" s="29">
        <v>13</v>
      </c>
      <c r="B15" s="30" t="s">
        <v>1838</v>
      </c>
      <c r="C15" s="31" t="s">
        <v>1839</v>
      </c>
      <c r="E15" s="32">
        <v>201</v>
      </c>
      <c r="F15" s="30" t="s">
        <v>1813</v>
      </c>
      <c r="G15" s="30">
        <v>0</v>
      </c>
      <c r="H15" s="30">
        <v>30</v>
      </c>
      <c r="I15" s="30">
        <v>1000</v>
      </c>
      <c r="J15" s="30">
        <v>1000</v>
      </c>
      <c r="K15" s="30">
        <v>1000</v>
      </c>
      <c r="L15" s="30">
        <v>1000</v>
      </c>
      <c r="M15" s="30" t="s">
        <v>1806</v>
      </c>
      <c r="N15" s="30">
        <v>2</v>
      </c>
      <c r="O15" s="30" t="s">
        <v>1807</v>
      </c>
      <c r="P15" s="30" t="s">
        <v>1814</v>
      </c>
      <c r="Q15" s="31"/>
    </row>
    <row r="16" spans="1:17">
      <c r="A16" s="29">
        <v>14</v>
      </c>
      <c r="B16" s="30" t="s">
        <v>1840</v>
      </c>
      <c r="C16" s="31" t="s">
        <v>1841</v>
      </c>
      <c r="E16" s="32">
        <v>201</v>
      </c>
      <c r="F16" s="30" t="s">
        <v>1813</v>
      </c>
      <c r="G16" s="30">
        <v>1</v>
      </c>
      <c r="H16" s="30">
        <v>40</v>
      </c>
      <c r="I16" s="30">
        <v>1160</v>
      </c>
      <c r="J16" s="30">
        <v>1160</v>
      </c>
      <c r="K16" s="30">
        <v>1000</v>
      </c>
      <c r="L16" s="30">
        <v>1000</v>
      </c>
      <c r="M16" s="30" t="s">
        <v>1809</v>
      </c>
      <c r="N16" s="30">
        <v>3</v>
      </c>
      <c r="O16" s="30" t="s">
        <v>1810</v>
      </c>
      <c r="P16" s="30" t="s">
        <v>1807</v>
      </c>
      <c r="Q16" s="31"/>
    </row>
    <row r="17" spans="1:17">
      <c r="A17" s="29">
        <v>15</v>
      </c>
      <c r="B17" s="30" t="s">
        <v>1842</v>
      </c>
      <c r="C17" s="31" t="s">
        <v>1843</v>
      </c>
      <c r="E17" s="32">
        <v>201</v>
      </c>
      <c r="F17" s="30" t="s">
        <v>1813</v>
      </c>
      <c r="G17" s="30">
        <v>2</v>
      </c>
      <c r="H17" s="30">
        <v>50</v>
      </c>
      <c r="I17" s="30">
        <v>1345</v>
      </c>
      <c r="J17" s="30">
        <v>1345</v>
      </c>
      <c r="K17" s="30">
        <v>1000</v>
      </c>
      <c r="L17" s="30">
        <v>1000</v>
      </c>
      <c r="M17" s="30" t="s">
        <v>1835</v>
      </c>
      <c r="N17" s="30">
        <v>3</v>
      </c>
      <c r="O17" s="30" t="s">
        <v>1836</v>
      </c>
      <c r="P17" s="30" t="s">
        <v>1837</v>
      </c>
      <c r="Q17" s="31"/>
    </row>
    <row r="18" spans="1:17">
      <c r="A18" s="29">
        <v>16</v>
      </c>
      <c r="B18" s="30" t="s">
        <v>1844</v>
      </c>
      <c r="C18" s="31" t="s">
        <v>1845</v>
      </c>
      <c r="E18" s="32">
        <v>201</v>
      </c>
      <c r="F18" s="30" t="s">
        <v>1819</v>
      </c>
      <c r="G18" s="30">
        <v>0</v>
      </c>
      <c r="H18" s="30">
        <v>30</v>
      </c>
      <c r="I18" s="30">
        <v>1000</v>
      </c>
      <c r="J18" s="30">
        <v>1000</v>
      </c>
      <c r="K18" s="30">
        <v>1000</v>
      </c>
      <c r="L18" s="30">
        <v>1000</v>
      </c>
      <c r="M18" s="30" t="s">
        <v>1806</v>
      </c>
      <c r="N18" s="30">
        <v>2</v>
      </c>
      <c r="O18" s="30" t="s">
        <v>1807</v>
      </c>
      <c r="P18" s="30" t="s">
        <v>1814</v>
      </c>
      <c r="Q18" s="31"/>
    </row>
    <row r="19" spans="1:17">
      <c r="A19" s="29">
        <v>17</v>
      </c>
      <c r="B19" s="30" t="s">
        <v>1846</v>
      </c>
      <c r="C19" s="31" t="s">
        <v>1847</v>
      </c>
      <c r="E19" s="32">
        <v>201</v>
      </c>
      <c r="F19" s="30" t="s">
        <v>1819</v>
      </c>
      <c r="G19" s="30">
        <v>1</v>
      </c>
      <c r="H19" s="30">
        <v>40</v>
      </c>
      <c r="I19" s="30">
        <v>1160</v>
      </c>
      <c r="J19" s="30">
        <v>1160</v>
      </c>
      <c r="K19" s="30">
        <v>1000</v>
      </c>
      <c r="L19" s="30">
        <v>1000</v>
      </c>
      <c r="M19" s="30" t="s">
        <v>1809</v>
      </c>
      <c r="N19" s="30">
        <v>3</v>
      </c>
      <c r="O19" s="30" t="s">
        <v>1810</v>
      </c>
      <c r="P19" s="30" t="s">
        <v>1807</v>
      </c>
      <c r="Q19" s="31"/>
    </row>
    <row r="20" spans="1:17">
      <c r="A20" s="29">
        <v>18</v>
      </c>
      <c r="B20" s="30" t="s">
        <v>1848</v>
      </c>
      <c r="C20" s="31" t="s">
        <v>1849</v>
      </c>
      <c r="E20" s="32">
        <v>201</v>
      </c>
      <c r="F20" s="30" t="s">
        <v>1819</v>
      </c>
      <c r="G20" s="30">
        <v>2</v>
      </c>
      <c r="H20" s="30">
        <v>50</v>
      </c>
      <c r="I20" s="30">
        <v>1345</v>
      </c>
      <c r="J20" s="30">
        <v>1345</v>
      </c>
      <c r="K20" s="30">
        <v>1000</v>
      </c>
      <c r="L20" s="30">
        <v>1000</v>
      </c>
      <c r="M20" s="30" t="s">
        <v>1835</v>
      </c>
      <c r="N20" s="30">
        <v>3</v>
      </c>
      <c r="O20" s="30" t="s">
        <v>1836</v>
      </c>
      <c r="P20" s="30" t="s">
        <v>1837</v>
      </c>
      <c r="Q20" s="31"/>
    </row>
    <row r="21" spans="1:17">
      <c r="A21" s="29">
        <v>19</v>
      </c>
      <c r="B21" s="30" t="s">
        <v>1850</v>
      </c>
      <c r="C21" s="31" t="s">
        <v>1851</v>
      </c>
      <c r="E21" s="32">
        <v>201</v>
      </c>
      <c r="F21" s="30" t="s">
        <v>1824</v>
      </c>
      <c r="G21" s="30">
        <v>0</v>
      </c>
      <c r="H21" s="30">
        <v>30</v>
      </c>
      <c r="I21" s="30">
        <v>1000</v>
      </c>
      <c r="J21" s="30">
        <v>1000</v>
      </c>
      <c r="K21" s="30">
        <v>1000</v>
      </c>
      <c r="L21" s="30">
        <v>1000</v>
      </c>
      <c r="M21" s="30" t="s">
        <v>1806</v>
      </c>
      <c r="N21" s="30">
        <v>2</v>
      </c>
      <c r="O21" s="30" t="s">
        <v>1807</v>
      </c>
      <c r="P21" s="30" t="s">
        <v>1814</v>
      </c>
      <c r="Q21" s="31"/>
    </row>
    <row r="22" spans="1:17">
      <c r="A22" s="29">
        <v>20</v>
      </c>
      <c r="B22" s="30" t="s">
        <v>1852</v>
      </c>
      <c r="C22" s="31" t="s">
        <v>1853</v>
      </c>
      <c r="E22" s="32">
        <v>201</v>
      </c>
      <c r="F22" s="30" t="s">
        <v>1824</v>
      </c>
      <c r="G22" s="30">
        <v>1</v>
      </c>
      <c r="H22" s="30">
        <v>40</v>
      </c>
      <c r="I22" s="30">
        <v>1160</v>
      </c>
      <c r="J22" s="30">
        <v>1160</v>
      </c>
      <c r="K22" s="30">
        <v>1000</v>
      </c>
      <c r="L22" s="30">
        <v>1000</v>
      </c>
      <c r="M22" s="30" t="s">
        <v>1809</v>
      </c>
      <c r="N22" s="30">
        <v>3</v>
      </c>
      <c r="O22" s="30" t="s">
        <v>1810</v>
      </c>
      <c r="P22" s="30" t="s">
        <v>1807</v>
      </c>
      <c r="Q22" s="31"/>
    </row>
    <row r="23" spans="1:17">
      <c r="A23" s="29">
        <v>21</v>
      </c>
      <c r="B23" s="30" t="s">
        <v>1854</v>
      </c>
      <c r="C23" s="31" t="s">
        <v>1855</v>
      </c>
      <c r="E23" s="32">
        <v>201</v>
      </c>
      <c r="F23" s="30" t="s">
        <v>1824</v>
      </c>
      <c r="G23" s="30">
        <v>2</v>
      </c>
      <c r="H23" s="30">
        <v>50</v>
      </c>
      <c r="I23" s="30">
        <v>1345</v>
      </c>
      <c r="J23" s="30">
        <v>1345</v>
      </c>
      <c r="K23" s="30">
        <v>1000</v>
      </c>
      <c r="L23" s="30">
        <v>1000</v>
      </c>
      <c r="M23" s="30" t="s">
        <v>1835</v>
      </c>
      <c r="N23" s="30">
        <v>3</v>
      </c>
      <c r="O23" s="30"/>
      <c r="P23" s="30" t="s">
        <v>1837</v>
      </c>
      <c r="Q23" s="31"/>
    </row>
    <row r="24" spans="1:17">
      <c r="A24" s="29">
        <v>22</v>
      </c>
      <c r="B24" s="30" t="s">
        <v>1856</v>
      </c>
      <c r="C24" s="31" t="s">
        <v>1857</v>
      </c>
      <c r="E24" s="32"/>
      <c r="F24" s="30"/>
      <c r="G24" s="30"/>
      <c r="H24" s="30"/>
      <c r="I24" s="30"/>
      <c r="J24" s="30"/>
      <c r="K24" s="30"/>
      <c r="L24" s="30"/>
      <c r="M24" s="30" t="s">
        <v>1806</v>
      </c>
      <c r="N24" s="30"/>
      <c r="O24" s="30"/>
      <c r="P24" s="30"/>
      <c r="Q24" s="31"/>
    </row>
    <row r="25" spans="1:17">
      <c r="A25" s="29">
        <v>23</v>
      </c>
      <c r="B25" s="30" t="s">
        <v>1858</v>
      </c>
      <c r="C25" s="31" t="s">
        <v>1859</v>
      </c>
      <c r="E25" s="32">
        <v>301</v>
      </c>
      <c r="F25" s="30" t="s">
        <v>1805</v>
      </c>
      <c r="G25" s="30">
        <v>0</v>
      </c>
      <c r="H25" s="30">
        <v>30</v>
      </c>
      <c r="I25" s="30">
        <v>1000</v>
      </c>
      <c r="J25" s="30">
        <v>1000</v>
      </c>
      <c r="K25" s="30">
        <v>1000</v>
      </c>
      <c r="L25" s="30">
        <v>1000</v>
      </c>
      <c r="M25" s="30" t="s">
        <v>1806</v>
      </c>
      <c r="N25" s="30">
        <v>2</v>
      </c>
      <c r="O25" s="30" t="s">
        <v>1807</v>
      </c>
      <c r="P25" s="30"/>
      <c r="Q25" s="31"/>
    </row>
    <row r="26" spans="1:17">
      <c r="A26" s="29">
        <v>24</v>
      </c>
      <c r="B26" s="30" t="s">
        <v>1860</v>
      </c>
      <c r="C26" s="31" t="s">
        <v>1861</v>
      </c>
      <c r="E26" s="32">
        <v>301</v>
      </c>
      <c r="F26" s="30" t="s">
        <v>1805</v>
      </c>
      <c r="G26" s="30">
        <v>1</v>
      </c>
      <c r="H26" s="30">
        <v>40</v>
      </c>
      <c r="I26" s="30">
        <v>1160</v>
      </c>
      <c r="J26" s="30">
        <v>1160</v>
      </c>
      <c r="K26" s="30">
        <v>1000</v>
      </c>
      <c r="L26" s="30">
        <v>1000</v>
      </c>
      <c r="M26" s="30" t="s">
        <v>1809</v>
      </c>
      <c r="N26" s="30">
        <v>3</v>
      </c>
      <c r="O26" s="30" t="s">
        <v>1810</v>
      </c>
      <c r="P26" s="30" t="s">
        <v>1807</v>
      </c>
      <c r="Q26" s="31"/>
    </row>
    <row r="27" spans="1:17">
      <c r="A27" s="29">
        <v>25</v>
      </c>
      <c r="B27" s="30" t="s">
        <v>1862</v>
      </c>
      <c r="C27" s="31" t="s">
        <v>1863</v>
      </c>
      <c r="E27" s="32">
        <v>301</v>
      </c>
      <c r="F27" s="30" t="s">
        <v>1805</v>
      </c>
      <c r="G27" s="30">
        <v>2</v>
      </c>
      <c r="H27" s="30">
        <v>50</v>
      </c>
      <c r="I27" s="30">
        <v>1345</v>
      </c>
      <c r="J27" s="30">
        <v>1345</v>
      </c>
      <c r="K27" s="30">
        <v>1000</v>
      </c>
      <c r="L27" s="30">
        <v>1000</v>
      </c>
      <c r="M27" s="30" t="s">
        <v>1835</v>
      </c>
      <c r="N27" s="30">
        <v>3</v>
      </c>
      <c r="O27" s="30" t="s">
        <v>1836</v>
      </c>
      <c r="P27" s="30" t="s">
        <v>1837</v>
      </c>
      <c r="Q27" s="31"/>
    </row>
    <row r="28" spans="1:17">
      <c r="A28" s="29">
        <v>26</v>
      </c>
      <c r="B28" s="30" t="s">
        <v>1864</v>
      </c>
      <c r="C28" s="31" t="s">
        <v>1865</v>
      </c>
      <c r="E28" s="32">
        <v>301</v>
      </c>
      <c r="F28" s="30" t="s">
        <v>1805</v>
      </c>
      <c r="G28" s="30">
        <v>3</v>
      </c>
      <c r="H28" s="30">
        <v>60</v>
      </c>
      <c r="I28" s="30">
        <v>1560</v>
      </c>
      <c r="J28" s="30">
        <v>1560</v>
      </c>
      <c r="K28" s="30">
        <v>1000</v>
      </c>
      <c r="L28" s="30">
        <v>1000</v>
      </c>
      <c r="M28" s="30" t="s">
        <v>1866</v>
      </c>
      <c r="N28" s="30">
        <v>4</v>
      </c>
      <c r="O28" s="30" t="s">
        <v>1867</v>
      </c>
      <c r="P28" s="30" t="s">
        <v>1868</v>
      </c>
      <c r="Q28" s="31"/>
    </row>
    <row r="29" spans="1:17">
      <c r="A29" s="29">
        <v>27</v>
      </c>
      <c r="B29" s="30" t="s">
        <v>1869</v>
      </c>
      <c r="C29" s="31" t="s">
        <v>1870</v>
      </c>
      <c r="E29" s="32">
        <v>301</v>
      </c>
      <c r="F29" s="30" t="s">
        <v>1813</v>
      </c>
      <c r="G29" s="30">
        <v>0</v>
      </c>
      <c r="H29" s="30">
        <v>30</v>
      </c>
      <c r="I29" s="30">
        <v>1000</v>
      </c>
      <c r="J29" s="30">
        <v>1000</v>
      </c>
      <c r="K29" s="30">
        <v>1000</v>
      </c>
      <c r="L29" s="30">
        <v>1000</v>
      </c>
      <c r="M29" s="30" t="s">
        <v>1806</v>
      </c>
      <c r="N29" s="30">
        <v>2</v>
      </c>
      <c r="O29" s="30" t="s">
        <v>1807</v>
      </c>
      <c r="P29" s="30" t="s">
        <v>1814</v>
      </c>
      <c r="Q29" s="31"/>
    </row>
    <row r="30" spans="1:17">
      <c r="A30" s="29">
        <v>28</v>
      </c>
      <c r="B30" s="30" t="s">
        <v>1871</v>
      </c>
      <c r="C30" s="31" t="s">
        <v>1872</v>
      </c>
      <c r="E30" s="32">
        <v>301</v>
      </c>
      <c r="F30" s="30" t="s">
        <v>1813</v>
      </c>
      <c r="G30" s="30">
        <v>1</v>
      </c>
      <c r="H30" s="30">
        <v>40</v>
      </c>
      <c r="I30" s="30">
        <v>1160</v>
      </c>
      <c r="J30" s="30">
        <v>1160</v>
      </c>
      <c r="K30" s="30">
        <v>1000</v>
      </c>
      <c r="L30" s="30">
        <v>1000</v>
      </c>
      <c r="M30" s="30" t="s">
        <v>1809</v>
      </c>
      <c r="N30" s="30">
        <v>3</v>
      </c>
      <c r="O30" s="30" t="s">
        <v>1810</v>
      </c>
      <c r="P30" s="30" t="s">
        <v>1807</v>
      </c>
      <c r="Q30" s="31"/>
    </row>
    <row r="31" spans="1:17">
      <c r="A31" s="29">
        <v>29</v>
      </c>
      <c r="B31" s="30" t="s">
        <v>1873</v>
      </c>
      <c r="C31" s="31" t="s">
        <v>1874</v>
      </c>
      <c r="E31" s="32">
        <v>301</v>
      </c>
      <c r="F31" s="30" t="s">
        <v>1813</v>
      </c>
      <c r="G31" s="30">
        <v>2</v>
      </c>
      <c r="H31" s="30">
        <v>50</v>
      </c>
      <c r="I31" s="30">
        <v>1345</v>
      </c>
      <c r="J31" s="30">
        <v>1345</v>
      </c>
      <c r="K31" s="30">
        <v>1000</v>
      </c>
      <c r="L31" s="30">
        <v>1000</v>
      </c>
      <c r="M31" s="30" t="s">
        <v>1835</v>
      </c>
      <c r="N31" s="30">
        <v>3</v>
      </c>
      <c r="O31" s="30" t="s">
        <v>1836</v>
      </c>
      <c r="P31" s="30" t="s">
        <v>1837</v>
      </c>
      <c r="Q31" s="31"/>
    </row>
    <row r="32" spans="1:17">
      <c r="A32" s="29">
        <v>30</v>
      </c>
      <c r="B32" s="30" t="s">
        <v>1875</v>
      </c>
      <c r="C32" s="31" t="s">
        <v>1876</v>
      </c>
      <c r="E32" s="32">
        <v>301</v>
      </c>
      <c r="F32" s="30" t="s">
        <v>1813</v>
      </c>
      <c r="G32" s="30">
        <v>3</v>
      </c>
      <c r="H32" s="30">
        <v>60</v>
      </c>
      <c r="I32" s="30">
        <v>1560</v>
      </c>
      <c r="J32" s="30">
        <v>1560</v>
      </c>
      <c r="K32" s="30">
        <v>1000</v>
      </c>
      <c r="L32" s="30">
        <v>1000</v>
      </c>
      <c r="M32" s="30" t="s">
        <v>1866</v>
      </c>
      <c r="N32" s="30">
        <v>4</v>
      </c>
      <c r="O32" s="30" t="s">
        <v>1867</v>
      </c>
      <c r="P32" s="30" t="s">
        <v>1868</v>
      </c>
      <c r="Q32" s="31"/>
    </row>
    <row r="33" spans="1:17">
      <c r="A33" s="29">
        <v>31</v>
      </c>
      <c r="B33" s="30" t="s">
        <v>1877</v>
      </c>
      <c r="C33" s="31" t="s">
        <v>1878</v>
      </c>
      <c r="E33" s="32">
        <v>301</v>
      </c>
      <c r="F33" s="30" t="s">
        <v>1819</v>
      </c>
      <c r="G33" s="30">
        <v>0</v>
      </c>
      <c r="H33" s="30">
        <v>30</v>
      </c>
      <c r="I33" s="30">
        <v>1000</v>
      </c>
      <c r="J33" s="30">
        <v>1000</v>
      </c>
      <c r="K33" s="30">
        <v>1000</v>
      </c>
      <c r="L33" s="30">
        <v>1000</v>
      </c>
      <c r="M33" s="30"/>
      <c r="N33" s="30">
        <v>2</v>
      </c>
      <c r="O33" s="30" t="s">
        <v>1807</v>
      </c>
      <c r="P33" s="30" t="s">
        <v>1814</v>
      </c>
      <c r="Q33" s="31"/>
    </row>
    <row r="34" spans="1:17">
      <c r="A34" s="29">
        <v>32</v>
      </c>
      <c r="B34" s="30" t="s">
        <v>1879</v>
      </c>
      <c r="C34" s="31" t="s">
        <v>1880</v>
      </c>
      <c r="E34" s="32">
        <v>301</v>
      </c>
      <c r="F34" s="30" t="s">
        <v>1819</v>
      </c>
      <c r="G34" s="30">
        <v>1</v>
      </c>
      <c r="H34" s="30">
        <v>40</v>
      </c>
      <c r="I34" s="30">
        <v>1160</v>
      </c>
      <c r="J34" s="30">
        <v>1160</v>
      </c>
      <c r="K34" s="30">
        <v>1000</v>
      </c>
      <c r="L34" s="30">
        <v>1000</v>
      </c>
      <c r="M34" s="30" t="s">
        <v>1809</v>
      </c>
      <c r="N34" s="30">
        <v>3</v>
      </c>
      <c r="O34" s="30" t="s">
        <v>1810</v>
      </c>
      <c r="P34" s="30" t="s">
        <v>1807</v>
      </c>
      <c r="Q34" s="31"/>
    </row>
    <row r="35" spans="1:17">
      <c r="A35" s="29">
        <v>33</v>
      </c>
      <c r="B35" s="30" t="s">
        <v>1881</v>
      </c>
      <c r="C35" s="31" t="s">
        <v>1882</v>
      </c>
      <c r="E35" s="32">
        <v>301</v>
      </c>
      <c r="F35" s="30" t="s">
        <v>1819</v>
      </c>
      <c r="G35" s="30">
        <v>2</v>
      </c>
      <c r="H35" s="30">
        <v>50</v>
      </c>
      <c r="I35" s="30">
        <v>1345</v>
      </c>
      <c r="J35" s="30">
        <v>1345</v>
      </c>
      <c r="K35" s="30">
        <v>1000</v>
      </c>
      <c r="L35" s="30">
        <v>1000</v>
      </c>
      <c r="M35" s="30" t="s">
        <v>1835</v>
      </c>
      <c r="N35" s="30">
        <v>3</v>
      </c>
      <c r="O35" s="30" t="s">
        <v>1836</v>
      </c>
      <c r="P35" s="30" t="s">
        <v>1837</v>
      </c>
      <c r="Q35" s="31"/>
    </row>
    <row r="36" spans="1:17">
      <c r="A36" s="29">
        <v>34</v>
      </c>
      <c r="B36" s="30" t="s">
        <v>1883</v>
      </c>
      <c r="C36" s="31" t="s">
        <v>1884</v>
      </c>
      <c r="E36" s="32">
        <v>301</v>
      </c>
      <c r="F36" s="30" t="s">
        <v>1819</v>
      </c>
      <c r="G36" s="30">
        <v>3</v>
      </c>
      <c r="H36" s="30">
        <v>60</v>
      </c>
      <c r="I36" s="30">
        <v>1560</v>
      </c>
      <c r="J36" s="30">
        <v>1560</v>
      </c>
      <c r="K36" s="30">
        <v>1000</v>
      </c>
      <c r="L36" s="30">
        <v>1000</v>
      </c>
      <c r="M36" s="30" t="s">
        <v>1866</v>
      </c>
      <c r="N36" s="30">
        <v>4</v>
      </c>
      <c r="O36" s="30" t="s">
        <v>1867</v>
      </c>
      <c r="P36" s="30" t="s">
        <v>1868</v>
      </c>
      <c r="Q36" s="31"/>
    </row>
    <row r="37" spans="1:17">
      <c r="A37" s="29">
        <v>35</v>
      </c>
      <c r="B37" s="30" t="s">
        <v>1885</v>
      </c>
      <c r="C37" s="31" t="s">
        <v>1886</v>
      </c>
      <c r="E37" s="32">
        <v>301</v>
      </c>
      <c r="F37" s="30" t="s">
        <v>1824</v>
      </c>
      <c r="G37" s="30">
        <v>0</v>
      </c>
      <c r="H37" s="30">
        <v>30</v>
      </c>
      <c r="I37" s="30">
        <v>1000</v>
      </c>
      <c r="J37" s="30">
        <v>1000</v>
      </c>
      <c r="K37" s="30">
        <v>1000</v>
      </c>
      <c r="L37" s="30">
        <v>1000</v>
      </c>
      <c r="M37" s="30" t="s">
        <v>1806</v>
      </c>
      <c r="N37" s="30">
        <v>2</v>
      </c>
      <c r="O37" s="30" t="s">
        <v>1807</v>
      </c>
      <c r="P37" s="30" t="s">
        <v>1814</v>
      </c>
      <c r="Q37" s="31"/>
    </row>
    <row r="38" spans="1:17">
      <c r="A38" s="29">
        <v>36</v>
      </c>
      <c r="B38" s="30" t="s">
        <v>1887</v>
      </c>
      <c r="C38" s="31" t="s">
        <v>1888</v>
      </c>
      <c r="E38" s="32">
        <v>301</v>
      </c>
      <c r="F38" s="30" t="s">
        <v>1824</v>
      </c>
      <c r="G38" s="30">
        <v>1</v>
      </c>
      <c r="H38" s="30">
        <v>40</v>
      </c>
      <c r="I38" s="30">
        <v>1160</v>
      </c>
      <c r="J38" s="30">
        <v>1160</v>
      </c>
      <c r="K38" s="30">
        <v>1000</v>
      </c>
      <c r="L38" s="30">
        <v>1000</v>
      </c>
      <c r="M38" s="30" t="s">
        <v>1809</v>
      </c>
      <c r="N38" s="30">
        <v>3</v>
      </c>
      <c r="O38" s="30" t="s">
        <v>1810</v>
      </c>
      <c r="P38" s="30" t="s">
        <v>1807</v>
      </c>
      <c r="Q38" s="31"/>
    </row>
    <row r="39" spans="1:17">
      <c r="A39" s="29">
        <v>37</v>
      </c>
      <c r="B39" s="30" t="s">
        <v>1889</v>
      </c>
      <c r="C39" s="31" t="s">
        <v>1890</v>
      </c>
      <c r="E39" s="32">
        <v>301</v>
      </c>
      <c r="F39" s="30" t="s">
        <v>1824</v>
      </c>
      <c r="G39" s="30">
        <v>2</v>
      </c>
      <c r="H39" s="30">
        <v>50</v>
      </c>
      <c r="I39" s="30">
        <v>1345</v>
      </c>
      <c r="J39" s="30">
        <v>1345</v>
      </c>
      <c r="K39" s="30">
        <v>1000</v>
      </c>
      <c r="L39" s="30">
        <v>1000</v>
      </c>
      <c r="M39" s="30" t="s">
        <v>1835</v>
      </c>
      <c r="N39" s="30">
        <v>3</v>
      </c>
      <c r="O39" s="30" t="s">
        <v>1836</v>
      </c>
      <c r="P39" s="30" t="s">
        <v>1837</v>
      </c>
      <c r="Q39" s="31"/>
    </row>
    <row r="40" spans="1:17">
      <c r="A40" s="29">
        <v>38</v>
      </c>
      <c r="B40" s="30" t="s">
        <v>1891</v>
      </c>
      <c r="C40" s="31" t="s">
        <v>1892</v>
      </c>
      <c r="E40" s="32">
        <v>301</v>
      </c>
      <c r="F40" s="30" t="s">
        <v>1824</v>
      </c>
      <c r="G40" s="30">
        <v>3</v>
      </c>
      <c r="H40" s="30">
        <v>60</v>
      </c>
      <c r="I40" s="30">
        <v>1560</v>
      </c>
      <c r="J40" s="30">
        <v>1560</v>
      </c>
      <c r="K40" s="30">
        <v>1000</v>
      </c>
      <c r="L40" s="30">
        <v>1000</v>
      </c>
      <c r="M40" s="30" t="s">
        <v>1866</v>
      </c>
      <c r="N40" s="30">
        <v>4</v>
      </c>
      <c r="O40" s="30"/>
      <c r="P40" s="30" t="s">
        <v>1868</v>
      </c>
      <c r="Q40" s="31"/>
    </row>
    <row r="41" spans="1:17">
      <c r="A41" s="29">
        <v>39</v>
      </c>
      <c r="B41" s="30" t="s">
        <v>1893</v>
      </c>
      <c r="C41" s="31" t="s">
        <v>1894</v>
      </c>
      <c r="E41" s="32"/>
      <c r="F41" s="30"/>
      <c r="G41" s="30"/>
      <c r="H41" s="30"/>
      <c r="I41" s="30"/>
      <c r="J41" s="30"/>
      <c r="K41" s="30"/>
      <c r="L41" s="30"/>
      <c r="M41" s="30" t="s">
        <v>1806</v>
      </c>
      <c r="N41" s="30"/>
      <c r="O41" s="30"/>
      <c r="P41" s="30"/>
      <c r="Q41" s="31"/>
    </row>
    <row r="42" spans="1:17">
      <c r="A42" s="29">
        <v>40</v>
      </c>
      <c r="B42" s="30" t="s">
        <v>1895</v>
      </c>
      <c r="C42" s="31" t="s">
        <v>1896</v>
      </c>
      <c r="E42" s="32">
        <v>401</v>
      </c>
      <c r="F42" s="30" t="s">
        <v>1805</v>
      </c>
      <c r="G42" s="30">
        <v>0</v>
      </c>
      <c r="H42" s="30">
        <v>30</v>
      </c>
      <c r="I42" s="30">
        <v>1000</v>
      </c>
      <c r="J42" s="30">
        <v>1000</v>
      </c>
      <c r="K42" s="30">
        <v>1000</v>
      </c>
      <c r="L42" s="30">
        <v>1000</v>
      </c>
      <c r="M42" s="30" t="s">
        <v>1806</v>
      </c>
      <c r="N42" s="30">
        <v>2</v>
      </c>
      <c r="O42" s="30" t="s">
        <v>1807</v>
      </c>
      <c r="P42" s="30"/>
      <c r="Q42" s="31"/>
    </row>
    <row r="43" spans="1:17">
      <c r="A43" s="29">
        <v>41</v>
      </c>
      <c r="B43" s="30" t="s">
        <v>1897</v>
      </c>
      <c r="C43" s="31" t="s">
        <v>1898</v>
      </c>
      <c r="E43" s="32">
        <v>401</v>
      </c>
      <c r="F43" s="30" t="s">
        <v>1805</v>
      </c>
      <c r="G43" s="30">
        <v>1</v>
      </c>
      <c r="H43" s="30">
        <v>40</v>
      </c>
      <c r="I43" s="30">
        <v>1160</v>
      </c>
      <c r="J43" s="30">
        <v>1160</v>
      </c>
      <c r="K43" s="30">
        <v>1000</v>
      </c>
      <c r="L43" s="30">
        <v>1000</v>
      </c>
      <c r="M43" s="30" t="s">
        <v>1809</v>
      </c>
      <c r="N43" s="30">
        <v>3</v>
      </c>
      <c r="O43" s="30" t="s">
        <v>1810</v>
      </c>
      <c r="P43" s="30" t="s">
        <v>1807</v>
      </c>
      <c r="Q43" s="31"/>
    </row>
    <row r="44" spans="1:17">
      <c r="A44" s="29">
        <v>42</v>
      </c>
      <c r="B44" s="30" t="s">
        <v>1899</v>
      </c>
      <c r="C44" s="31" t="s">
        <v>1900</v>
      </c>
      <c r="E44" s="32">
        <v>401</v>
      </c>
      <c r="F44" s="30" t="s">
        <v>1805</v>
      </c>
      <c r="G44" s="30">
        <v>2</v>
      </c>
      <c r="H44" s="30">
        <v>50</v>
      </c>
      <c r="I44" s="30">
        <v>1345</v>
      </c>
      <c r="J44" s="30">
        <v>1345</v>
      </c>
      <c r="K44" s="30">
        <v>1000</v>
      </c>
      <c r="L44" s="30">
        <v>1000</v>
      </c>
      <c r="M44" s="30" t="s">
        <v>1835</v>
      </c>
      <c r="N44" s="30">
        <v>3</v>
      </c>
      <c r="O44" s="30" t="s">
        <v>1836</v>
      </c>
      <c r="P44" s="30" t="s">
        <v>1837</v>
      </c>
      <c r="Q44" s="31"/>
    </row>
    <row r="45" spans="1:17">
      <c r="A45" s="29">
        <v>43</v>
      </c>
      <c r="B45" s="30" t="s">
        <v>1901</v>
      </c>
      <c r="C45" s="31" t="s">
        <v>1902</v>
      </c>
      <c r="E45" s="32">
        <v>401</v>
      </c>
      <c r="F45" s="30" t="s">
        <v>1805</v>
      </c>
      <c r="G45" s="30">
        <v>3</v>
      </c>
      <c r="H45" s="30">
        <v>60</v>
      </c>
      <c r="I45" s="30">
        <v>1560</v>
      </c>
      <c r="J45" s="30">
        <v>1560</v>
      </c>
      <c r="K45" s="30">
        <v>1000</v>
      </c>
      <c r="L45" s="30">
        <v>1000</v>
      </c>
      <c r="M45" s="30" t="s">
        <v>1866</v>
      </c>
      <c r="N45" s="30">
        <v>4</v>
      </c>
      <c r="O45" s="30" t="s">
        <v>1867</v>
      </c>
      <c r="P45" s="30" t="s">
        <v>1868</v>
      </c>
      <c r="Q45" s="31"/>
    </row>
    <row r="46" spans="1:17">
      <c r="A46" s="29">
        <v>44</v>
      </c>
      <c r="B46" s="30" t="s">
        <v>1903</v>
      </c>
      <c r="C46" s="31" t="s">
        <v>1904</v>
      </c>
      <c r="E46" s="32">
        <v>401</v>
      </c>
      <c r="F46" s="30" t="s">
        <v>1805</v>
      </c>
      <c r="G46" s="30">
        <v>4</v>
      </c>
      <c r="H46" s="30">
        <v>80</v>
      </c>
      <c r="I46" s="30">
        <v>1809</v>
      </c>
      <c r="J46" s="30">
        <v>1809</v>
      </c>
      <c r="K46" s="30">
        <v>1000</v>
      </c>
      <c r="L46" s="30">
        <v>1000</v>
      </c>
      <c r="M46" s="30" t="s">
        <v>1905</v>
      </c>
      <c r="N46" s="30">
        <v>4</v>
      </c>
      <c r="O46" s="30" t="s">
        <v>1906</v>
      </c>
      <c r="P46" s="30" t="s">
        <v>1907</v>
      </c>
      <c r="Q46" s="31"/>
    </row>
    <row r="47" spans="1:17">
      <c r="A47" s="29">
        <v>45</v>
      </c>
      <c r="B47" s="30" t="s">
        <v>1908</v>
      </c>
      <c r="C47" s="31" t="s">
        <v>1909</v>
      </c>
      <c r="E47" s="32">
        <v>401</v>
      </c>
      <c r="F47" s="30" t="s">
        <v>1805</v>
      </c>
      <c r="G47" s="30">
        <v>5</v>
      </c>
      <c r="H47" s="30">
        <v>100</v>
      </c>
      <c r="I47" s="30">
        <v>2098</v>
      </c>
      <c r="J47" s="30">
        <v>2098</v>
      </c>
      <c r="K47" s="30">
        <v>1000</v>
      </c>
      <c r="L47" s="30">
        <v>1000</v>
      </c>
      <c r="M47" s="30" t="s">
        <v>1910</v>
      </c>
      <c r="N47" s="30">
        <v>5</v>
      </c>
      <c r="O47" s="30" t="s">
        <v>1911</v>
      </c>
      <c r="P47" s="30" t="s">
        <v>1912</v>
      </c>
      <c r="Q47" s="31" t="s">
        <v>1913</v>
      </c>
    </row>
    <row r="48" spans="1:17">
      <c r="A48" s="29">
        <v>46</v>
      </c>
      <c r="B48" s="30" t="s">
        <v>1914</v>
      </c>
      <c r="C48" s="31" t="s">
        <v>1915</v>
      </c>
      <c r="E48" s="32">
        <v>401</v>
      </c>
      <c r="F48" s="30" t="s">
        <v>1805</v>
      </c>
      <c r="G48" s="30">
        <v>6</v>
      </c>
      <c r="H48" s="30">
        <v>145</v>
      </c>
      <c r="I48" s="30">
        <f>INT(I47*1.16)</f>
        <v>2433</v>
      </c>
      <c r="J48" s="30">
        <v>2433</v>
      </c>
      <c r="K48" s="30">
        <v>1000</v>
      </c>
      <c r="L48" s="30">
        <v>1000</v>
      </c>
      <c r="M48" s="30" t="s">
        <v>1916</v>
      </c>
      <c r="N48" s="30">
        <v>5</v>
      </c>
      <c r="O48" s="30" t="s">
        <v>1814</v>
      </c>
      <c r="P48" s="30" t="s">
        <v>1917</v>
      </c>
      <c r="Q48" s="31" t="s">
        <v>1918</v>
      </c>
    </row>
    <row r="49" spans="1:17">
      <c r="A49" s="29">
        <v>47</v>
      </c>
      <c r="B49" s="30" t="s">
        <v>1919</v>
      </c>
      <c r="C49" s="31" t="s">
        <v>1920</v>
      </c>
      <c r="E49" s="32">
        <v>401</v>
      </c>
      <c r="F49" s="30" t="s">
        <v>1813</v>
      </c>
      <c r="G49" s="30">
        <v>0</v>
      </c>
      <c r="H49" s="30">
        <v>30</v>
      </c>
      <c r="I49" s="30">
        <v>1000</v>
      </c>
      <c r="J49" s="30">
        <v>1000</v>
      </c>
      <c r="K49" s="30">
        <v>1000</v>
      </c>
      <c r="L49" s="30">
        <v>1000</v>
      </c>
      <c r="M49" s="30" t="s">
        <v>1806</v>
      </c>
      <c r="N49" s="30">
        <v>2</v>
      </c>
      <c r="O49" s="30" t="s">
        <v>1807</v>
      </c>
      <c r="P49" s="30" t="s">
        <v>1814</v>
      </c>
      <c r="Q49" s="31"/>
    </row>
    <row r="50" spans="1:17">
      <c r="A50" s="29">
        <v>48</v>
      </c>
      <c r="B50" s="30" t="s">
        <v>1921</v>
      </c>
      <c r="C50" s="31" t="s">
        <v>1922</v>
      </c>
      <c r="E50" s="32">
        <v>401</v>
      </c>
      <c r="F50" s="30" t="s">
        <v>1813</v>
      </c>
      <c r="G50" s="30">
        <v>1</v>
      </c>
      <c r="H50" s="30">
        <v>40</v>
      </c>
      <c r="I50" s="30">
        <v>1160</v>
      </c>
      <c r="J50" s="30">
        <v>1160</v>
      </c>
      <c r="K50" s="30">
        <v>1000</v>
      </c>
      <c r="L50" s="30">
        <v>1000</v>
      </c>
      <c r="M50" s="30" t="s">
        <v>1809</v>
      </c>
      <c r="N50" s="30">
        <v>3</v>
      </c>
      <c r="O50" s="30" t="s">
        <v>1810</v>
      </c>
      <c r="P50" s="30" t="s">
        <v>1807</v>
      </c>
      <c r="Q50" s="31"/>
    </row>
    <row r="51" spans="1:17">
      <c r="A51" s="29">
        <v>49</v>
      </c>
      <c r="B51" s="30" t="s">
        <v>1923</v>
      </c>
      <c r="C51" s="31" t="s">
        <v>1924</v>
      </c>
      <c r="E51" s="32">
        <v>401</v>
      </c>
      <c r="F51" s="30" t="s">
        <v>1813</v>
      </c>
      <c r="G51" s="30">
        <v>2</v>
      </c>
      <c r="H51" s="30">
        <v>50</v>
      </c>
      <c r="I51" s="30">
        <v>1345</v>
      </c>
      <c r="J51" s="30">
        <v>1345</v>
      </c>
      <c r="K51" s="30">
        <v>1000</v>
      </c>
      <c r="L51" s="30">
        <v>1000</v>
      </c>
      <c r="M51" s="30" t="s">
        <v>1835</v>
      </c>
      <c r="N51" s="30">
        <v>3</v>
      </c>
      <c r="O51" s="30" t="s">
        <v>1836</v>
      </c>
      <c r="P51" s="30" t="s">
        <v>1837</v>
      </c>
      <c r="Q51" s="31"/>
    </row>
    <row r="52" spans="1:17">
      <c r="A52" s="29">
        <v>50</v>
      </c>
      <c r="B52" s="30" t="s">
        <v>1925</v>
      </c>
      <c r="C52" s="31" t="s">
        <v>1926</v>
      </c>
      <c r="E52" s="32">
        <v>401</v>
      </c>
      <c r="F52" s="30" t="s">
        <v>1813</v>
      </c>
      <c r="G52" s="30">
        <v>3</v>
      </c>
      <c r="H52" s="30">
        <v>60</v>
      </c>
      <c r="I52" s="30">
        <v>1560</v>
      </c>
      <c r="J52" s="30">
        <v>1560</v>
      </c>
      <c r="K52" s="30">
        <v>1000</v>
      </c>
      <c r="L52" s="30">
        <v>1000</v>
      </c>
      <c r="M52" s="30" t="s">
        <v>1866</v>
      </c>
      <c r="N52" s="30">
        <v>4</v>
      </c>
      <c r="O52" s="30" t="s">
        <v>1867</v>
      </c>
      <c r="P52" s="30" t="s">
        <v>1868</v>
      </c>
      <c r="Q52" s="31"/>
    </row>
    <row r="53" spans="1:17">
      <c r="A53" s="29">
        <v>51</v>
      </c>
      <c r="B53" s="30" t="s">
        <v>1927</v>
      </c>
      <c r="C53" s="31" t="s">
        <v>1928</v>
      </c>
      <c r="E53" s="32">
        <v>401</v>
      </c>
      <c r="F53" s="30" t="s">
        <v>1813</v>
      </c>
      <c r="G53" s="30">
        <v>4</v>
      </c>
      <c r="H53" s="30">
        <v>80</v>
      </c>
      <c r="I53" s="30">
        <v>1809</v>
      </c>
      <c r="J53" s="30">
        <v>1809</v>
      </c>
      <c r="K53" s="30">
        <v>1000</v>
      </c>
      <c r="L53" s="30">
        <v>1000</v>
      </c>
      <c r="M53" s="30" t="s">
        <v>1905</v>
      </c>
      <c r="N53" s="30">
        <v>4</v>
      </c>
      <c r="O53" s="30" t="s">
        <v>1906</v>
      </c>
      <c r="P53" s="30" t="s">
        <v>1907</v>
      </c>
      <c r="Q53" s="31"/>
    </row>
    <row r="54" spans="1:17">
      <c r="A54" s="29">
        <v>52</v>
      </c>
      <c r="B54" s="30" t="s">
        <v>1929</v>
      </c>
      <c r="C54" s="31" t="s">
        <v>1930</v>
      </c>
      <c r="E54" s="32">
        <v>401</v>
      </c>
      <c r="F54" s="30" t="s">
        <v>1813</v>
      </c>
      <c r="G54" s="30">
        <v>5</v>
      </c>
      <c r="H54" s="30">
        <v>100</v>
      </c>
      <c r="I54" s="30">
        <v>2098</v>
      </c>
      <c r="J54" s="30">
        <v>2098</v>
      </c>
      <c r="K54" s="30">
        <v>1000</v>
      </c>
      <c r="L54" s="30">
        <v>1000</v>
      </c>
      <c r="M54" s="30" t="s">
        <v>1910</v>
      </c>
      <c r="N54" s="30">
        <v>5</v>
      </c>
      <c r="O54" s="30" t="s">
        <v>1911</v>
      </c>
      <c r="P54" s="30" t="s">
        <v>1912</v>
      </c>
      <c r="Q54" s="31" t="s">
        <v>1913</v>
      </c>
    </row>
    <row r="55" spans="1:17">
      <c r="A55" s="29">
        <v>53</v>
      </c>
      <c r="B55" s="30" t="s">
        <v>1931</v>
      </c>
      <c r="C55" s="31" t="s">
        <v>1932</v>
      </c>
      <c r="E55" s="32">
        <v>401</v>
      </c>
      <c r="F55" s="30" t="s">
        <v>1813</v>
      </c>
      <c r="G55" s="30">
        <v>6</v>
      </c>
      <c r="H55" s="30">
        <v>145</v>
      </c>
      <c r="I55" s="30">
        <f>INT(I54*1.16)</f>
        <v>2433</v>
      </c>
      <c r="J55" s="30">
        <v>2433</v>
      </c>
      <c r="K55" s="30">
        <v>1000</v>
      </c>
      <c r="L55" s="30">
        <v>1000</v>
      </c>
      <c r="M55" s="30" t="s">
        <v>1916</v>
      </c>
      <c r="N55" s="30">
        <v>5</v>
      </c>
      <c r="O55" s="30" t="s">
        <v>1814</v>
      </c>
      <c r="P55" s="30" t="s">
        <v>1917</v>
      </c>
      <c r="Q55" s="31" t="s">
        <v>1918</v>
      </c>
    </row>
    <row r="56" spans="1:17">
      <c r="A56" s="29">
        <v>54</v>
      </c>
      <c r="B56" s="30" t="s">
        <v>1933</v>
      </c>
      <c r="C56" s="31" t="s">
        <v>1934</v>
      </c>
      <c r="E56" s="32">
        <v>401</v>
      </c>
      <c r="F56" s="30" t="s">
        <v>1819</v>
      </c>
      <c r="G56" s="30">
        <v>0</v>
      </c>
      <c r="H56" s="30">
        <v>30</v>
      </c>
      <c r="I56" s="30">
        <v>1000</v>
      </c>
      <c r="J56" s="30">
        <v>1000</v>
      </c>
      <c r="K56" s="30">
        <v>1000</v>
      </c>
      <c r="L56" s="30">
        <v>1000</v>
      </c>
      <c r="M56" s="30" t="s">
        <v>1806</v>
      </c>
      <c r="N56" s="30">
        <v>2</v>
      </c>
      <c r="O56" s="30" t="s">
        <v>1807</v>
      </c>
      <c r="P56" s="30" t="s">
        <v>1814</v>
      </c>
      <c r="Q56" s="31"/>
    </row>
    <row r="57" spans="1:17">
      <c r="A57" s="29">
        <v>55</v>
      </c>
      <c r="B57" s="30" t="s">
        <v>1935</v>
      </c>
      <c r="C57" s="31" t="s">
        <v>1936</v>
      </c>
      <c r="E57" s="32">
        <v>401</v>
      </c>
      <c r="F57" s="30" t="s">
        <v>1819</v>
      </c>
      <c r="G57" s="30">
        <v>1</v>
      </c>
      <c r="H57" s="30">
        <v>40</v>
      </c>
      <c r="I57" s="30">
        <v>1160</v>
      </c>
      <c r="J57" s="30">
        <v>1160</v>
      </c>
      <c r="K57" s="30">
        <v>1000</v>
      </c>
      <c r="L57" s="30">
        <v>1000</v>
      </c>
      <c r="M57" s="30" t="s">
        <v>1809</v>
      </c>
      <c r="N57" s="30">
        <v>3</v>
      </c>
      <c r="O57" s="30" t="s">
        <v>1810</v>
      </c>
      <c r="P57" s="30" t="s">
        <v>1807</v>
      </c>
      <c r="Q57" s="31"/>
    </row>
    <row r="58" spans="1:17">
      <c r="A58" s="29">
        <v>56</v>
      </c>
      <c r="B58" s="30" t="s">
        <v>1937</v>
      </c>
      <c r="C58" s="31" t="s">
        <v>1938</v>
      </c>
      <c r="E58" s="32">
        <v>401</v>
      </c>
      <c r="F58" s="30" t="s">
        <v>1819</v>
      </c>
      <c r="G58" s="30">
        <v>2</v>
      </c>
      <c r="H58" s="30">
        <v>50</v>
      </c>
      <c r="I58" s="30">
        <v>1345</v>
      </c>
      <c r="J58" s="30">
        <v>1345</v>
      </c>
      <c r="K58" s="30">
        <v>1000</v>
      </c>
      <c r="L58" s="30">
        <v>1000</v>
      </c>
      <c r="M58" s="30" t="s">
        <v>1835</v>
      </c>
      <c r="N58" s="30">
        <v>3</v>
      </c>
      <c r="O58" s="30" t="s">
        <v>1836</v>
      </c>
      <c r="P58" s="30" t="s">
        <v>1837</v>
      </c>
      <c r="Q58" s="31"/>
    </row>
    <row r="59" spans="1:17">
      <c r="A59" s="29">
        <v>57</v>
      </c>
      <c r="B59" s="30" t="s">
        <v>1939</v>
      </c>
      <c r="C59" s="31" t="s">
        <v>1940</v>
      </c>
      <c r="E59" s="32">
        <v>401</v>
      </c>
      <c r="F59" s="30" t="s">
        <v>1819</v>
      </c>
      <c r="G59" s="30">
        <v>3</v>
      </c>
      <c r="H59" s="30">
        <v>60</v>
      </c>
      <c r="I59" s="30">
        <v>1560</v>
      </c>
      <c r="J59" s="30">
        <v>1560</v>
      </c>
      <c r="K59" s="30">
        <v>1000</v>
      </c>
      <c r="L59" s="30">
        <v>1000</v>
      </c>
      <c r="M59" s="30" t="s">
        <v>1866</v>
      </c>
      <c r="N59" s="30">
        <v>4</v>
      </c>
      <c r="O59" s="30" t="s">
        <v>1867</v>
      </c>
      <c r="P59" s="30" t="s">
        <v>1868</v>
      </c>
      <c r="Q59" s="31"/>
    </row>
    <row r="60" spans="1:17">
      <c r="A60" s="29">
        <v>58</v>
      </c>
      <c r="B60" s="30" t="s">
        <v>1941</v>
      </c>
      <c r="C60" s="31" t="s">
        <v>1942</v>
      </c>
      <c r="E60" s="32">
        <v>401</v>
      </c>
      <c r="F60" s="30" t="s">
        <v>1819</v>
      </c>
      <c r="G60" s="30">
        <v>4</v>
      </c>
      <c r="H60" s="30">
        <v>80</v>
      </c>
      <c r="I60" s="30">
        <v>1809</v>
      </c>
      <c r="J60" s="30">
        <v>1809</v>
      </c>
      <c r="K60" s="30">
        <v>1000</v>
      </c>
      <c r="L60" s="30">
        <v>1000</v>
      </c>
      <c r="M60" s="30" t="s">
        <v>1905</v>
      </c>
      <c r="N60" s="30">
        <v>4</v>
      </c>
      <c r="O60" s="30" t="s">
        <v>1906</v>
      </c>
      <c r="P60" s="30" t="s">
        <v>1907</v>
      </c>
      <c r="Q60" s="31"/>
    </row>
    <row r="61" spans="1:17">
      <c r="A61" s="29">
        <v>59</v>
      </c>
      <c r="B61" s="30" t="s">
        <v>1943</v>
      </c>
      <c r="C61" s="31" t="s">
        <v>1944</v>
      </c>
      <c r="E61" s="32">
        <v>401</v>
      </c>
      <c r="F61" s="30" t="s">
        <v>1819</v>
      </c>
      <c r="G61" s="30">
        <v>5</v>
      </c>
      <c r="H61" s="30">
        <v>100</v>
      </c>
      <c r="I61" s="30">
        <v>2098</v>
      </c>
      <c r="J61" s="30">
        <v>2098</v>
      </c>
      <c r="K61" s="30">
        <v>1000</v>
      </c>
      <c r="L61" s="30">
        <v>1000</v>
      </c>
      <c r="M61" s="30" t="s">
        <v>1910</v>
      </c>
      <c r="N61" s="30">
        <v>5</v>
      </c>
      <c r="O61" s="30" t="s">
        <v>1911</v>
      </c>
      <c r="P61" s="30" t="s">
        <v>1912</v>
      </c>
      <c r="Q61" s="31" t="s">
        <v>1913</v>
      </c>
    </row>
    <row r="62" spans="1:17">
      <c r="A62" s="29">
        <v>60</v>
      </c>
      <c r="B62" s="30" t="s">
        <v>1945</v>
      </c>
      <c r="C62" s="31" t="s">
        <v>1946</v>
      </c>
      <c r="E62" s="32">
        <v>401</v>
      </c>
      <c r="F62" s="30" t="s">
        <v>1819</v>
      </c>
      <c r="G62" s="30">
        <v>6</v>
      </c>
      <c r="H62" s="30">
        <v>145</v>
      </c>
      <c r="I62" s="30">
        <f>INT(I61*1.16)</f>
        <v>2433</v>
      </c>
      <c r="J62" s="30">
        <v>2433</v>
      </c>
      <c r="K62" s="30">
        <v>1000</v>
      </c>
      <c r="L62" s="30">
        <v>1000</v>
      </c>
      <c r="M62" s="30" t="s">
        <v>1916</v>
      </c>
      <c r="N62" s="30">
        <v>5</v>
      </c>
      <c r="O62" s="30" t="s">
        <v>1814</v>
      </c>
      <c r="P62" s="30" t="s">
        <v>1917</v>
      </c>
      <c r="Q62" s="31" t="s">
        <v>1918</v>
      </c>
    </row>
    <row r="63" spans="1:17">
      <c r="A63" s="29">
        <v>61</v>
      </c>
      <c r="B63" s="30" t="s">
        <v>1947</v>
      </c>
      <c r="C63" s="31" t="s">
        <v>1948</v>
      </c>
      <c r="E63" s="32">
        <v>401</v>
      </c>
      <c r="F63" s="30" t="s">
        <v>1824</v>
      </c>
      <c r="G63" s="30">
        <v>0</v>
      </c>
      <c r="H63" s="30">
        <v>30</v>
      </c>
      <c r="I63" s="30">
        <v>1000</v>
      </c>
      <c r="J63" s="30">
        <v>1000</v>
      </c>
      <c r="K63" s="30">
        <v>1000</v>
      </c>
      <c r="L63" s="30">
        <v>1000</v>
      </c>
      <c r="M63" s="30" t="s">
        <v>1806</v>
      </c>
      <c r="N63" s="30">
        <v>2</v>
      </c>
      <c r="O63" s="30" t="s">
        <v>1807</v>
      </c>
      <c r="P63" s="30" t="s">
        <v>1814</v>
      </c>
      <c r="Q63" s="31"/>
    </row>
    <row r="64" spans="1:17">
      <c r="A64" s="29">
        <v>62</v>
      </c>
      <c r="B64" s="30" t="s">
        <v>1949</v>
      </c>
      <c r="C64" s="31" t="s">
        <v>1950</v>
      </c>
      <c r="E64" s="32">
        <v>401</v>
      </c>
      <c r="F64" s="30" t="s">
        <v>1824</v>
      </c>
      <c r="G64" s="30">
        <v>1</v>
      </c>
      <c r="H64" s="30">
        <v>40</v>
      </c>
      <c r="I64" s="30">
        <v>1160</v>
      </c>
      <c r="J64" s="30">
        <v>1160</v>
      </c>
      <c r="K64" s="30">
        <v>1000</v>
      </c>
      <c r="L64" s="30">
        <v>1000</v>
      </c>
      <c r="M64" s="30" t="s">
        <v>1809</v>
      </c>
      <c r="N64" s="30">
        <v>3</v>
      </c>
      <c r="O64" s="30" t="s">
        <v>1810</v>
      </c>
      <c r="P64" s="30" t="s">
        <v>1807</v>
      </c>
      <c r="Q64" s="31"/>
    </row>
    <row r="65" spans="1:17">
      <c r="A65" s="29">
        <v>63</v>
      </c>
      <c r="B65" s="30" t="s">
        <v>1951</v>
      </c>
      <c r="C65" s="31" t="s">
        <v>1952</v>
      </c>
      <c r="E65" s="32">
        <v>401</v>
      </c>
      <c r="F65" s="30" t="s">
        <v>1824</v>
      </c>
      <c r="G65" s="30">
        <v>2</v>
      </c>
      <c r="H65" s="30">
        <v>50</v>
      </c>
      <c r="I65" s="30">
        <v>1345</v>
      </c>
      <c r="J65" s="30">
        <v>1345</v>
      </c>
      <c r="K65" s="30">
        <v>1000</v>
      </c>
      <c r="L65" s="30">
        <v>1000</v>
      </c>
      <c r="M65" s="30" t="s">
        <v>1835</v>
      </c>
      <c r="N65" s="30">
        <v>3</v>
      </c>
      <c r="O65" s="30" t="s">
        <v>1836</v>
      </c>
      <c r="P65" s="30" t="s">
        <v>1837</v>
      </c>
      <c r="Q65" s="31"/>
    </row>
    <row r="66" spans="1:17">
      <c r="A66" s="29">
        <v>64</v>
      </c>
      <c r="B66" s="30" t="s">
        <v>1953</v>
      </c>
      <c r="C66" s="31" t="s">
        <v>1954</v>
      </c>
      <c r="E66" s="32">
        <v>401</v>
      </c>
      <c r="F66" s="30" t="s">
        <v>1824</v>
      </c>
      <c r="G66" s="30">
        <v>3</v>
      </c>
      <c r="H66" s="30">
        <v>60</v>
      </c>
      <c r="I66" s="30">
        <v>1560</v>
      </c>
      <c r="J66" s="30">
        <v>1560</v>
      </c>
      <c r="K66" s="30">
        <v>1000</v>
      </c>
      <c r="L66" s="30">
        <v>1000</v>
      </c>
      <c r="M66" s="30" t="s">
        <v>1866</v>
      </c>
      <c r="N66" s="30">
        <v>4</v>
      </c>
      <c r="O66" s="30" t="s">
        <v>1867</v>
      </c>
      <c r="P66" s="30" t="s">
        <v>1868</v>
      </c>
      <c r="Q66" s="31"/>
    </row>
    <row r="67" spans="1:17">
      <c r="A67" s="29">
        <v>65</v>
      </c>
      <c r="B67" s="30" t="s">
        <v>1955</v>
      </c>
      <c r="C67" s="31" t="s">
        <v>1956</v>
      </c>
      <c r="E67" s="32">
        <v>401</v>
      </c>
      <c r="F67" s="30" t="s">
        <v>1824</v>
      </c>
      <c r="G67" s="30">
        <v>4</v>
      </c>
      <c r="H67" s="30">
        <v>80</v>
      </c>
      <c r="I67" s="30">
        <v>1809</v>
      </c>
      <c r="J67" s="30">
        <v>1809</v>
      </c>
      <c r="K67" s="30">
        <v>1000</v>
      </c>
      <c r="L67" s="30">
        <v>1000</v>
      </c>
      <c r="M67" s="30" t="s">
        <v>1905</v>
      </c>
      <c r="N67" s="30">
        <v>4</v>
      </c>
      <c r="O67" s="30" t="s">
        <v>1906</v>
      </c>
      <c r="P67" s="30" t="s">
        <v>1907</v>
      </c>
      <c r="Q67" s="31"/>
    </row>
    <row r="68" spans="1:17">
      <c r="A68" s="29">
        <v>66</v>
      </c>
      <c r="B68" s="30" t="s">
        <v>1957</v>
      </c>
      <c r="C68" s="31" t="s">
        <v>1958</v>
      </c>
      <c r="E68" s="32">
        <v>401</v>
      </c>
      <c r="F68" s="30" t="s">
        <v>1824</v>
      </c>
      <c r="G68" s="30">
        <v>5</v>
      </c>
      <c r="H68" s="30">
        <v>100</v>
      </c>
      <c r="I68" s="30">
        <v>2098</v>
      </c>
      <c r="J68" s="30">
        <v>2098</v>
      </c>
      <c r="K68" s="30">
        <v>1000</v>
      </c>
      <c r="L68" s="30">
        <v>1000</v>
      </c>
      <c r="M68" s="30" t="s">
        <v>1910</v>
      </c>
      <c r="N68" s="30">
        <v>5</v>
      </c>
      <c r="O68" s="30" t="s">
        <v>1911</v>
      </c>
      <c r="P68" s="30" t="s">
        <v>1912</v>
      </c>
      <c r="Q68" s="31" t="s">
        <v>1913</v>
      </c>
    </row>
    <row r="69" spans="1:17">
      <c r="A69" s="29">
        <v>67</v>
      </c>
      <c r="B69" s="30" t="s">
        <v>1959</v>
      </c>
      <c r="C69" s="31" t="s">
        <v>1960</v>
      </c>
      <c r="E69" s="32">
        <v>401</v>
      </c>
      <c r="F69" s="30" t="s">
        <v>1824</v>
      </c>
      <c r="G69" s="30">
        <v>6</v>
      </c>
      <c r="H69" s="30">
        <v>145</v>
      </c>
      <c r="I69" s="30">
        <f>INT(I68*1.16)</f>
        <v>2433</v>
      </c>
      <c r="J69" s="30">
        <v>2433</v>
      </c>
      <c r="K69" s="30">
        <v>1000</v>
      </c>
      <c r="L69" s="30">
        <v>1000</v>
      </c>
      <c r="M69" s="30" t="s">
        <v>1916</v>
      </c>
      <c r="N69" s="30">
        <v>5</v>
      </c>
      <c r="O69" s="30"/>
      <c r="P69" s="30" t="s">
        <v>1917</v>
      </c>
      <c r="Q69" s="31" t="s">
        <v>1918</v>
      </c>
    </row>
    <row r="70" spans="1:17">
      <c r="A70" s="29">
        <v>68</v>
      </c>
      <c r="B70" s="30" t="s">
        <v>1961</v>
      </c>
      <c r="C70" s="31" t="s">
        <v>1962</v>
      </c>
      <c r="E70" s="32"/>
      <c r="F70" s="30"/>
      <c r="G70" s="30"/>
      <c r="H70" s="30"/>
      <c r="I70" s="30"/>
      <c r="J70" s="30"/>
      <c r="K70" s="30"/>
      <c r="L70" s="30"/>
      <c r="M70" s="30" t="s">
        <v>1806</v>
      </c>
      <c r="N70" s="30"/>
      <c r="O70" s="30"/>
      <c r="P70" s="30"/>
      <c r="Q70" s="31"/>
    </row>
    <row r="71" spans="1:17">
      <c r="A71" s="29">
        <v>69</v>
      </c>
      <c r="B71" s="30" t="s">
        <v>1963</v>
      </c>
      <c r="C71" s="31" t="s">
        <v>1964</v>
      </c>
      <c r="E71" s="32">
        <v>501</v>
      </c>
      <c r="F71" s="30" t="s">
        <v>1805</v>
      </c>
      <c r="G71" s="30">
        <v>0</v>
      </c>
      <c r="H71" s="30">
        <v>30</v>
      </c>
      <c r="I71" s="30">
        <v>1000</v>
      </c>
      <c r="J71" s="30">
        <v>1000</v>
      </c>
      <c r="K71" s="30">
        <v>1000</v>
      </c>
      <c r="L71" s="30">
        <v>1000</v>
      </c>
      <c r="M71" s="30" t="s">
        <v>1806</v>
      </c>
      <c r="N71" s="30">
        <v>2</v>
      </c>
      <c r="O71" s="30" t="s">
        <v>1807</v>
      </c>
      <c r="P71" s="30"/>
      <c r="Q71" s="31"/>
    </row>
    <row r="72" spans="1:17">
      <c r="A72" s="29">
        <v>70</v>
      </c>
      <c r="B72" s="30" t="s">
        <v>1965</v>
      </c>
      <c r="C72" s="31" t="s">
        <v>1966</v>
      </c>
      <c r="E72" s="32">
        <v>501</v>
      </c>
      <c r="F72" s="30" t="s">
        <v>1805</v>
      </c>
      <c r="G72" s="30">
        <v>1</v>
      </c>
      <c r="H72" s="30">
        <v>40</v>
      </c>
      <c r="I72" s="30">
        <v>1160</v>
      </c>
      <c r="J72" s="30">
        <v>1160</v>
      </c>
      <c r="K72" s="30">
        <v>1000</v>
      </c>
      <c r="L72" s="30">
        <v>1000</v>
      </c>
      <c r="M72" s="30" t="s">
        <v>1809</v>
      </c>
      <c r="N72" s="30">
        <v>3</v>
      </c>
      <c r="O72" s="30" t="s">
        <v>1810</v>
      </c>
      <c r="P72" s="30" t="s">
        <v>1807</v>
      </c>
      <c r="Q72" s="31"/>
    </row>
    <row r="73" spans="1:17">
      <c r="A73" s="29">
        <v>71</v>
      </c>
      <c r="B73" s="30" t="s">
        <v>1967</v>
      </c>
      <c r="C73" s="31" t="s">
        <v>1968</v>
      </c>
      <c r="E73" s="32">
        <v>501</v>
      </c>
      <c r="F73" s="30" t="s">
        <v>1805</v>
      </c>
      <c r="G73" s="30">
        <v>2</v>
      </c>
      <c r="H73" s="30">
        <v>50</v>
      </c>
      <c r="I73" s="30">
        <v>1345</v>
      </c>
      <c r="J73" s="30">
        <v>1345</v>
      </c>
      <c r="K73" s="30">
        <v>1000</v>
      </c>
      <c r="L73" s="30">
        <v>1000</v>
      </c>
      <c r="M73" s="30" t="s">
        <v>1835</v>
      </c>
      <c r="N73" s="30">
        <v>3</v>
      </c>
      <c r="O73" s="30" t="s">
        <v>1836</v>
      </c>
      <c r="P73" s="30" t="s">
        <v>1837</v>
      </c>
      <c r="Q73" s="31"/>
    </row>
    <row r="74" spans="1:17">
      <c r="A74" s="29">
        <v>72</v>
      </c>
      <c r="B74" s="30" t="s">
        <v>1969</v>
      </c>
      <c r="C74" s="31" t="s">
        <v>1970</v>
      </c>
      <c r="E74" s="32">
        <v>501</v>
      </c>
      <c r="F74" s="30" t="s">
        <v>1805</v>
      </c>
      <c r="G74" s="30">
        <v>3</v>
      </c>
      <c r="H74" s="30">
        <v>60</v>
      </c>
      <c r="I74" s="30">
        <v>1560</v>
      </c>
      <c r="J74" s="30">
        <v>1560</v>
      </c>
      <c r="K74" s="30">
        <v>1000</v>
      </c>
      <c r="L74" s="30">
        <v>1000</v>
      </c>
      <c r="M74" s="30" t="s">
        <v>1866</v>
      </c>
      <c r="N74" s="30">
        <v>4</v>
      </c>
      <c r="O74" s="30" t="s">
        <v>1867</v>
      </c>
      <c r="P74" s="30" t="s">
        <v>1868</v>
      </c>
      <c r="Q74" s="31"/>
    </row>
    <row r="75" spans="1:17">
      <c r="A75" s="29">
        <v>73</v>
      </c>
      <c r="B75" s="30" t="s">
        <v>1971</v>
      </c>
      <c r="C75" s="31" t="s">
        <v>1972</v>
      </c>
      <c r="E75" s="32">
        <v>501</v>
      </c>
      <c r="F75" s="30" t="s">
        <v>1805</v>
      </c>
      <c r="G75" s="30">
        <v>4</v>
      </c>
      <c r="H75" s="30">
        <v>80</v>
      </c>
      <c r="I75" s="30">
        <v>1809</v>
      </c>
      <c r="J75" s="30">
        <v>1809</v>
      </c>
      <c r="K75" s="30">
        <v>1000</v>
      </c>
      <c r="L75" s="30">
        <v>1000</v>
      </c>
      <c r="M75" s="30" t="s">
        <v>1905</v>
      </c>
      <c r="N75" s="30">
        <v>4</v>
      </c>
      <c r="O75" s="30" t="s">
        <v>1906</v>
      </c>
      <c r="P75" s="30" t="s">
        <v>1907</v>
      </c>
      <c r="Q75" s="31"/>
    </row>
    <row r="76" spans="1:17">
      <c r="A76" s="29">
        <v>74</v>
      </c>
      <c r="B76" s="30" t="s">
        <v>1973</v>
      </c>
      <c r="C76" s="31" t="s">
        <v>1974</v>
      </c>
      <c r="E76" s="32">
        <v>501</v>
      </c>
      <c r="F76" s="30" t="s">
        <v>1805</v>
      </c>
      <c r="G76" s="30">
        <v>5</v>
      </c>
      <c r="H76" s="30">
        <v>100</v>
      </c>
      <c r="I76" s="30">
        <v>2098</v>
      </c>
      <c r="J76" s="30">
        <v>2098</v>
      </c>
      <c r="K76" s="30">
        <v>1000</v>
      </c>
      <c r="L76" s="30">
        <v>1000</v>
      </c>
      <c r="M76" s="30" t="s">
        <v>1910</v>
      </c>
      <c r="N76" s="30">
        <v>5</v>
      </c>
      <c r="O76" s="30" t="s">
        <v>1911</v>
      </c>
      <c r="P76" s="30" t="s">
        <v>1912</v>
      </c>
      <c r="Q76" s="31"/>
    </row>
    <row r="77" spans="1:17">
      <c r="A77" s="29">
        <v>75</v>
      </c>
      <c r="B77" s="30" t="s">
        <v>1975</v>
      </c>
      <c r="C77" s="31" t="s">
        <v>1976</v>
      </c>
      <c r="E77" s="32">
        <v>501</v>
      </c>
      <c r="F77" s="30" t="s">
        <v>1805</v>
      </c>
      <c r="G77" s="30">
        <v>6</v>
      </c>
      <c r="H77" s="30">
        <v>145</v>
      </c>
      <c r="I77" s="30">
        <f>INT(I76*1.16)</f>
        <v>2433</v>
      </c>
      <c r="J77" s="30">
        <v>2433</v>
      </c>
      <c r="K77" s="30">
        <v>1000</v>
      </c>
      <c r="L77" s="30">
        <v>1000</v>
      </c>
      <c r="M77" s="30" t="s">
        <v>1916</v>
      </c>
      <c r="N77" s="30">
        <v>5</v>
      </c>
      <c r="O77" s="30" t="s">
        <v>1814</v>
      </c>
      <c r="P77" s="30" t="s">
        <v>1917</v>
      </c>
      <c r="Q77" s="31" t="s">
        <v>1918</v>
      </c>
    </row>
    <row r="78" spans="1:17">
      <c r="A78" s="29">
        <v>76</v>
      </c>
      <c r="B78" s="30" t="s">
        <v>1977</v>
      </c>
      <c r="C78" s="31" t="s">
        <v>1978</v>
      </c>
      <c r="E78" s="32">
        <v>501</v>
      </c>
      <c r="F78" s="30" t="s">
        <v>1813</v>
      </c>
      <c r="G78" s="30">
        <v>0</v>
      </c>
      <c r="H78" s="30">
        <v>30</v>
      </c>
      <c r="I78" s="30">
        <v>1000</v>
      </c>
      <c r="J78" s="30">
        <v>1000</v>
      </c>
      <c r="K78" s="30">
        <v>1000</v>
      </c>
      <c r="L78" s="30">
        <v>1000</v>
      </c>
      <c r="M78" s="30" t="s">
        <v>1806</v>
      </c>
      <c r="N78" s="30">
        <v>2</v>
      </c>
      <c r="O78" s="30" t="s">
        <v>1807</v>
      </c>
      <c r="P78" s="30" t="s">
        <v>1814</v>
      </c>
      <c r="Q78" s="31"/>
    </row>
    <row r="79" spans="1:17">
      <c r="A79" s="29">
        <v>77</v>
      </c>
      <c r="B79" s="30" t="s">
        <v>1979</v>
      </c>
      <c r="C79" s="31" t="s">
        <v>1980</v>
      </c>
      <c r="E79" s="32">
        <v>501</v>
      </c>
      <c r="F79" s="30" t="s">
        <v>1813</v>
      </c>
      <c r="G79" s="30">
        <v>1</v>
      </c>
      <c r="H79" s="30">
        <v>40</v>
      </c>
      <c r="I79" s="30">
        <v>1160</v>
      </c>
      <c r="J79" s="30">
        <v>1160</v>
      </c>
      <c r="K79" s="30">
        <v>1000</v>
      </c>
      <c r="L79" s="30">
        <v>1000</v>
      </c>
      <c r="M79" s="30" t="s">
        <v>1809</v>
      </c>
      <c r="N79" s="30">
        <v>3</v>
      </c>
      <c r="O79" s="30" t="s">
        <v>1810</v>
      </c>
      <c r="P79" s="30" t="s">
        <v>1807</v>
      </c>
      <c r="Q79" s="31"/>
    </row>
    <row r="80" spans="1:17">
      <c r="A80" s="29">
        <v>78</v>
      </c>
      <c r="B80" s="30" t="s">
        <v>1981</v>
      </c>
      <c r="C80" s="31" t="s">
        <v>1982</v>
      </c>
      <c r="E80" s="32">
        <v>501</v>
      </c>
      <c r="F80" s="30" t="s">
        <v>1813</v>
      </c>
      <c r="G80" s="30">
        <v>2</v>
      </c>
      <c r="H80" s="30">
        <v>50</v>
      </c>
      <c r="I80" s="30">
        <v>1345</v>
      </c>
      <c r="J80" s="30">
        <v>1345</v>
      </c>
      <c r="K80" s="30">
        <v>1000</v>
      </c>
      <c r="L80" s="30">
        <v>1000</v>
      </c>
      <c r="M80" s="30" t="s">
        <v>1835</v>
      </c>
      <c r="N80" s="30">
        <v>3</v>
      </c>
      <c r="O80" s="30" t="s">
        <v>1836</v>
      </c>
      <c r="P80" s="30" t="s">
        <v>1837</v>
      </c>
      <c r="Q80" s="31"/>
    </row>
    <row r="81" spans="1:17">
      <c r="A81" s="29">
        <v>79</v>
      </c>
      <c r="B81" s="30" t="s">
        <v>1983</v>
      </c>
      <c r="C81" s="31" t="s">
        <v>1984</v>
      </c>
      <c r="E81" s="32">
        <v>501</v>
      </c>
      <c r="F81" s="30" t="s">
        <v>1813</v>
      </c>
      <c r="G81" s="30">
        <v>3</v>
      </c>
      <c r="H81" s="30">
        <v>60</v>
      </c>
      <c r="I81" s="30">
        <v>1560</v>
      </c>
      <c r="J81" s="30">
        <v>1560</v>
      </c>
      <c r="K81" s="30">
        <v>1000</v>
      </c>
      <c r="L81" s="30">
        <v>1000</v>
      </c>
      <c r="M81" s="30" t="s">
        <v>1866</v>
      </c>
      <c r="N81" s="30">
        <v>4</v>
      </c>
      <c r="O81" s="30" t="s">
        <v>1867</v>
      </c>
      <c r="P81" s="30" t="s">
        <v>1868</v>
      </c>
      <c r="Q81" s="31"/>
    </row>
    <row r="82" spans="1:17">
      <c r="A82" s="29">
        <v>80</v>
      </c>
      <c r="B82" s="30" t="s">
        <v>1985</v>
      </c>
      <c r="C82" s="31" t="s">
        <v>1986</v>
      </c>
      <c r="E82" s="32">
        <v>501</v>
      </c>
      <c r="F82" s="30" t="s">
        <v>1813</v>
      </c>
      <c r="G82" s="30">
        <v>4</v>
      </c>
      <c r="H82" s="30">
        <v>80</v>
      </c>
      <c r="I82" s="30">
        <v>1809</v>
      </c>
      <c r="J82" s="30">
        <v>1809</v>
      </c>
      <c r="K82" s="30">
        <v>1000</v>
      </c>
      <c r="L82" s="30">
        <v>1000</v>
      </c>
      <c r="M82" s="30" t="s">
        <v>1905</v>
      </c>
      <c r="N82" s="30">
        <v>4</v>
      </c>
      <c r="O82" s="30" t="s">
        <v>1906</v>
      </c>
      <c r="P82" s="30" t="s">
        <v>1907</v>
      </c>
      <c r="Q82" s="31"/>
    </row>
    <row r="83" spans="1:17">
      <c r="A83" s="29">
        <v>81</v>
      </c>
      <c r="B83" s="30" t="s">
        <v>1987</v>
      </c>
      <c r="C83" s="31" t="s">
        <v>1988</v>
      </c>
      <c r="E83" s="32">
        <v>501</v>
      </c>
      <c r="F83" s="30" t="s">
        <v>1813</v>
      </c>
      <c r="G83" s="30">
        <v>5</v>
      </c>
      <c r="H83" s="30">
        <v>100</v>
      </c>
      <c r="I83" s="30">
        <v>2098</v>
      </c>
      <c r="J83" s="30">
        <v>2098</v>
      </c>
      <c r="K83" s="30">
        <v>1000</v>
      </c>
      <c r="L83" s="30">
        <v>1000</v>
      </c>
      <c r="M83" s="30" t="s">
        <v>1910</v>
      </c>
      <c r="N83" s="30">
        <v>5</v>
      </c>
      <c r="O83" s="30" t="s">
        <v>1911</v>
      </c>
      <c r="P83" s="30" t="s">
        <v>1912</v>
      </c>
      <c r="Q83" s="31"/>
    </row>
    <row r="84" spans="1:17">
      <c r="A84" s="29">
        <v>82</v>
      </c>
      <c r="B84" s="30" t="s">
        <v>1989</v>
      </c>
      <c r="C84" s="31" t="s">
        <v>1990</v>
      </c>
      <c r="E84" s="32">
        <v>501</v>
      </c>
      <c r="F84" s="30" t="s">
        <v>1813</v>
      </c>
      <c r="G84" s="30">
        <v>6</v>
      </c>
      <c r="H84" s="30">
        <v>145</v>
      </c>
      <c r="I84" s="30">
        <f>INT(I83*1.16)</f>
        <v>2433</v>
      </c>
      <c r="J84" s="30">
        <v>2433</v>
      </c>
      <c r="K84" s="30">
        <v>1000</v>
      </c>
      <c r="L84" s="30">
        <v>1000</v>
      </c>
      <c r="M84" s="30" t="s">
        <v>1916</v>
      </c>
      <c r="N84" s="30">
        <v>5</v>
      </c>
      <c r="O84" s="30" t="s">
        <v>1814</v>
      </c>
      <c r="P84" s="30" t="s">
        <v>1917</v>
      </c>
      <c r="Q84" s="31" t="s">
        <v>1918</v>
      </c>
    </row>
    <row r="85" spans="1:17">
      <c r="A85" s="29">
        <v>83</v>
      </c>
      <c r="B85" s="30" t="s">
        <v>1991</v>
      </c>
      <c r="C85" s="31" t="s">
        <v>1992</v>
      </c>
      <c r="E85" s="32">
        <v>501</v>
      </c>
      <c r="F85" s="30" t="s">
        <v>1819</v>
      </c>
      <c r="G85" s="30">
        <v>0</v>
      </c>
      <c r="H85" s="30">
        <v>30</v>
      </c>
      <c r="I85" s="30">
        <v>1000</v>
      </c>
      <c r="J85" s="30">
        <v>1000</v>
      </c>
      <c r="K85" s="30">
        <v>1000</v>
      </c>
      <c r="L85" s="30">
        <v>1000</v>
      </c>
      <c r="M85" s="30" t="s">
        <v>1806</v>
      </c>
      <c r="N85" s="30">
        <v>2</v>
      </c>
      <c r="O85" s="30" t="s">
        <v>1807</v>
      </c>
      <c r="P85" s="30" t="s">
        <v>1814</v>
      </c>
      <c r="Q85" s="31"/>
    </row>
    <row r="86" spans="1:17">
      <c r="A86" s="29">
        <v>84</v>
      </c>
      <c r="B86" s="30" t="s">
        <v>1993</v>
      </c>
      <c r="C86" s="31" t="s">
        <v>1994</v>
      </c>
      <c r="E86" s="32">
        <v>501</v>
      </c>
      <c r="F86" s="30" t="s">
        <v>1819</v>
      </c>
      <c r="G86" s="30">
        <v>1</v>
      </c>
      <c r="H86" s="30">
        <v>40</v>
      </c>
      <c r="I86" s="30">
        <v>1160</v>
      </c>
      <c r="J86" s="30">
        <v>1160</v>
      </c>
      <c r="K86" s="30">
        <v>1000</v>
      </c>
      <c r="L86" s="30">
        <v>1000</v>
      </c>
      <c r="M86" s="30" t="s">
        <v>1809</v>
      </c>
      <c r="N86" s="30">
        <v>3</v>
      </c>
      <c r="O86" s="30" t="s">
        <v>1810</v>
      </c>
      <c r="P86" s="30" t="s">
        <v>1807</v>
      </c>
      <c r="Q86" s="31"/>
    </row>
    <row r="87" spans="1:17">
      <c r="A87" s="29">
        <v>85</v>
      </c>
      <c r="B87" s="30" t="s">
        <v>1995</v>
      </c>
      <c r="C87" s="31" t="s">
        <v>1996</v>
      </c>
      <c r="E87" s="32">
        <v>501</v>
      </c>
      <c r="F87" s="30" t="s">
        <v>1819</v>
      </c>
      <c r="G87" s="30">
        <v>2</v>
      </c>
      <c r="H87" s="30">
        <v>50</v>
      </c>
      <c r="I87" s="30">
        <v>1345</v>
      </c>
      <c r="J87" s="30">
        <v>1345</v>
      </c>
      <c r="K87" s="30">
        <v>1000</v>
      </c>
      <c r="L87" s="30">
        <v>1000</v>
      </c>
      <c r="M87" s="30" t="s">
        <v>1835</v>
      </c>
      <c r="N87" s="30">
        <v>3</v>
      </c>
      <c r="O87" s="30" t="s">
        <v>1836</v>
      </c>
      <c r="P87" s="30" t="s">
        <v>1837</v>
      </c>
      <c r="Q87" s="31"/>
    </row>
    <row r="88" spans="1:17">
      <c r="A88" s="29">
        <v>86</v>
      </c>
      <c r="B88" s="30" t="s">
        <v>1997</v>
      </c>
      <c r="C88" s="31" t="s">
        <v>1998</v>
      </c>
      <c r="E88" s="32">
        <v>501</v>
      </c>
      <c r="F88" s="30" t="s">
        <v>1819</v>
      </c>
      <c r="G88" s="30">
        <v>3</v>
      </c>
      <c r="H88" s="30">
        <v>60</v>
      </c>
      <c r="I88" s="30">
        <v>1560</v>
      </c>
      <c r="J88" s="30">
        <v>1560</v>
      </c>
      <c r="K88" s="30">
        <v>1000</v>
      </c>
      <c r="L88" s="30">
        <v>1000</v>
      </c>
      <c r="M88" s="30" t="s">
        <v>1866</v>
      </c>
      <c r="N88" s="30">
        <v>4</v>
      </c>
      <c r="O88" s="30" t="s">
        <v>1867</v>
      </c>
      <c r="P88" s="30" t="s">
        <v>1868</v>
      </c>
      <c r="Q88" s="31"/>
    </row>
    <row r="89" spans="1:17">
      <c r="A89" s="29">
        <v>87</v>
      </c>
      <c r="B89" s="30" t="s">
        <v>1999</v>
      </c>
      <c r="C89" s="31" t="s">
        <v>2000</v>
      </c>
      <c r="E89" s="32">
        <v>501</v>
      </c>
      <c r="F89" s="30" t="s">
        <v>1819</v>
      </c>
      <c r="G89" s="30">
        <v>4</v>
      </c>
      <c r="H89" s="30">
        <v>80</v>
      </c>
      <c r="I89" s="30">
        <v>1809</v>
      </c>
      <c r="J89" s="30">
        <v>1809</v>
      </c>
      <c r="K89" s="30">
        <v>1000</v>
      </c>
      <c r="L89" s="30">
        <v>1000</v>
      </c>
      <c r="M89" s="30" t="s">
        <v>1905</v>
      </c>
      <c r="N89" s="30">
        <v>4</v>
      </c>
      <c r="O89" s="30" t="s">
        <v>1906</v>
      </c>
      <c r="P89" s="30" t="s">
        <v>1907</v>
      </c>
      <c r="Q89" s="31"/>
    </row>
    <row r="90" spans="1:17">
      <c r="A90" s="29">
        <v>88</v>
      </c>
      <c r="B90" s="30" t="s">
        <v>2001</v>
      </c>
      <c r="C90" s="31" t="s">
        <v>2002</v>
      </c>
      <c r="E90" s="32">
        <v>501</v>
      </c>
      <c r="F90" s="30" t="s">
        <v>1819</v>
      </c>
      <c r="G90" s="30">
        <v>5</v>
      </c>
      <c r="H90" s="30">
        <v>100</v>
      </c>
      <c r="I90" s="30">
        <v>2098</v>
      </c>
      <c r="J90" s="30">
        <v>2098</v>
      </c>
      <c r="K90" s="30">
        <v>1000</v>
      </c>
      <c r="L90" s="30">
        <v>1000</v>
      </c>
      <c r="M90" s="30" t="s">
        <v>1910</v>
      </c>
      <c r="N90" s="30">
        <v>5</v>
      </c>
      <c r="O90" s="30" t="s">
        <v>1911</v>
      </c>
      <c r="P90" s="30" t="s">
        <v>1912</v>
      </c>
      <c r="Q90" s="31"/>
    </row>
    <row r="91" spans="1:17">
      <c r="A91" s="29">
        <v>89</v>
      </c>
      <c r="B91" s="30" t="s">
        <v>2003</v>
      </c>
      <c r="C91" s="31" t="s">
        <v>2004</v>
      </c>
      <c r="E91" s="32">
        <v>501</v>
      </c>
      <c r="F91" s="30" t="s">
        <v>1819</v>
      </c>
      <c r="G91" s="30">
        <v>6</v>
      </c>
      <c r="H91" s="30">
        <v>145</v>
      </c>
      <c r="I91" s="30">
        <f>INT(I90*1.16)</f>
        <v>2433</v>
      </c>
      <c r="J91" s="30">
        <v>2433</v>
      </c>
      <c r="K91" s="30">
        <v>1000</v>
      </c>
      <c r="L91" s="30">
        <v>1000</v>
      </c>
      <c r="M91" s="30" t="s">
        <v>1916</v>
      </c>
      <c r="N91" s="30">
        <v>5</v>
      </c>
      <c r="O91" s="30" t="s">
        <v>1814</v>
      </c>
      <c r="P91" s="30" t="s">
        <v>1917</v>
      </c>
      <c r="Q91" s="31" t="s">
        <v>1918</v>
      </c>
    </row>
    <row r="92" spans="1:17">
      <c r="A92" s="29">
        <v>90</v>
      </c>
      <c r="B92" s="30" t="s">
        <v>2005</v>
      </c>
      <c r="C92" s="31" t="s">
        <v>2006</v>
      </c>
      <c r="E92" s="32">
        <v>501</v>
      </c>
      <c r="F92" s="30" t="s">
        <v>1824</v>
      </c>
      <c r="G92" s="30">
        <v>0</v>
      </c>
      <c r="H92" s="30">
        <v>30</v>
      </c>
      <c r="I92" s="30">
        <v>1000</v>
      </c>
      <c r="J92" s="30">
        <v>1000</v>
      </c>
      <c r="K92" s="30">
        <v>1000</v>
      </c>
      <c r="L92" s="30">
        <v>1000</v>
      </c>
      <c r="M92" s="30" t="s">
        <v>1806</v>
      </c>
      <c r="N92" s="30">
        <v>2</v>
      </c>
      <c r="O92" s="30" t="s">
        <v>1807</v>
      </c>
      <c r="P92" s="30" t="s">
        <v>1814</v>
      </c>
      <c r="Q92" s="31"/>
    </row>
    <row r="93" spans="1:17">
      <c r="A93" s="29">
        <v>91</v>
      </c>
      <c r="B93" s="30" t="s">
        <v>2007</v>
      </c>
      <c r="C93" s="31" t="s">
        <v>2008</v>
      </c>
      <c r="E93" s="32">
        <v>501</v>
      </c>
      <c r="F93" s="30" t="s">
        <v>1824</v>
      </c>
      <c r="G93" s="30">
        <v>1</v>
      </c>
      <c r="H93" s="30">
        <v>40</v>
      </c>
      <c r="I93" s="30">
        <v>1160</v>
      </c>
      <c r="J93" s="30">
        <v>1160</v>
      </c>
      <c r="K93" s="30">
        <v>1000</v>
      </c>
      <c r="L93" s="30">
        <v>1000</v>
      </c>
      <c r="M93" s="30" t="s">
        <v>1809</v>
      </c>
      <c r="N93" s="30">
        <v>3</v>
      </c>
      <c r="O93" s="30" t="s">
        <v>1810</v>
      </c>
      <c r="P93" s="30" t="s">
        <v>1807</v>
      </c>
      <c r="Q93" s="31"/>
    </row>
    <row r="94" spans="1:17">
      <c r="A94" s="29">
        <v>92</v>
      </c>
      <c r="B94" s="30" t="s">
        <v>2009</v>
      </c>
      <c r="C94" s="31" t="s">
        <v>2010</v>
      </c>
      <c r="E94" s="32">
        <v>501</v>
      </c>
      <c r="F94" s="30" t="s">
        <v>1824</v>
      </c>
      <c r="G94" s="30">
        <v>2</v>
      </c>
      <c r="H94" s="30">
        <v>50</v>
      </c>
      <c r="I94" s="30">
        <v>1345</v>
      </c>
      <c r="J94" s="30">
        <v>1345</v>
      </c>
      <c r="K94" s="30">
        <v>1000</v>
      </c>
      <c r="L94" s="30">
        <v>1000</v>
      </c>
      <c r="M94" s="30" t="s">
        <v>1835</v>
      </c>
      <c r="N94" s="30">
        <v>3</v>
      </c>
      <c r="O94" s="30" t="s">
        <v>1836</v>
      </c>
      <c r="P94" s="30" t="s">
        <v>1837</v>
      </c>
      <c r="Q94" s="31"/>
    </row>
    <row r="95" spans="1:17">
      <c r="A95" s="29">
        <v>93</v>
      </c>
      <c r="B95" s="30" t="s">
        <v>2011</v>
      </c>
      <c r="C95" s="31" t="s">
        <v>2012</v>
      </c>
      <c r="E95" s="32">
        <v>501</v>
      </c>
      <c r="F95" s="30" t="s">
        <v>1824</v>
      </c>
      <c r="G95" s="30">
        <v>3</v>
      </c>
      <c r="H95" s="30">
        <v>60</v>
      </c>
      <c r="I95" s="30">
        <v>1560</v>
      </c>
      <c r="J95" s="30">
        <v>1560</v>
      </c>
      <c r="K95" s="30">
        <v>1000</v>
      </c>
      <c r="L95" s="30">
        <v>1000</v>
      </c>
      <c r="M95" s="30" t="s">
        <v>1866</v>
      </c>
      <c r="N95" s="30">
        <v>4</v>
      </c>
      <c r="O95" s="30" t="s">
        <v>1867</v>
      </c>
      <c r="P95" s="30" t="s">
        <v>1868</v>
      </c>
      <c r="Q95" s="31"/>
    </row>
    <row r="96" spans="1:17">
      <c r="A96" s="29">
        <v>94</v>
      </c>
      <c r="B96" s="30" t="s">
        <v>2013</v>
      </c>
      <c r="C96" s="31" t="s">
        <v>2014</v>
      </c>
      <c r="E96" s="32">
        <v>501</v>
      </c>
      <c r="F96" s="30" t="s">
        <v>1824</v>
      </c>
      <c r="G96" s="30">
        <v>4</v>
      </c>
      <c r="H96" s="30">
        <v>80</v>
      </c>
      <c r="I96" s="30">
        <v>1809</v>
      </c>
      <c r="J96" s="30">
        <v>1809</v>
      </c>
      <c r="K96" s="30">
        <v>1000</v>
      </c>
      <c r="L96" s="30">
        <v>1000</v>
      </c>
      <c r="M96" s="30" t="s">
        <v>1905</v>
      </c>
      <c r="N96" s="30">
        <v>4</v>
      </c>
      <c r="O96" s="30" t="s">
        <v>1906</v>
      </c>
      <c r="P96" s="30" t="s">
        <v>1907</v>
      </c>
      <c r="Q96" s="31"/>
    </row>
    <row r="97" spans="1:17">
      <c r="A97" s="29">
        <v>95</v>
      </c>
      <c r="B97" s="30" t="s">
        <v>2015</v>
      </c>
      <c r="C97" s="31" t="s">
        <v>2016</v>
      </c>
      <c r="E97" s="32">
        <v>501</v>
      </c>
      <c r="F97" s="30" t="s">
        <v>1824</v>
      </c>
      <c r="G97" s="30">
        <v>5</v>
      </c>
      <c r="H97" s="30">
        <v>100</v>
      </c>
      <c r="I97" s="30">
        <v>2098</v>
      </c>
      <c r="J97" s="30">
        <v>2098</v>
      </c>
      <c r="K97" s="30">
        <v>1000</v>
      </c>
      <c r="L97" s="30">
        <v>1000</v>
      </c>
      <c r="M97" s="30" t="s">
        <v>1910</v>
      </c>
      <c r="N97" s="30">
        <v>5</v>
      </c>
      <c r="O97" s="30" t="s">
        <v>1911</v>
      </c>
      <c r="P97" s="30" t="s">
        <v>1912</v>
      </c>
      <c r="Q97" s="31"/>
    </row>
    <row r="98" spans="1:17">
      <c r="A98" s="29">
        <v>96</v>
      </c>
      <c r="B98" s="30" t="s">
        <v>2017</v>
      </c>
      <c r="C98" s="31" t="s">
        <v>2018</v>
      </c>
      <c r="E98" s="32">
        <v>501</v>
      </c>
      <c r="F98" s="30" t="s">
        <v>1824</v>
      </c>
      <c r="G98" s="30">
        <v>6</v>
      </c>
      <c r="H98" s="30">
        <v>145</v>
      </c>
      <c r="I98" s="30">
        <f>INT(I97*1.16)</f>
        <v>2433</v>
      </c>
      <c r="J98" s="30">
        <v>2433</v>
      </c>
      <c r="K98" s="30">
        <v>1000</v>
      </c>
      <c r="L98" s="30">
        <v>1000</v>
      </c>
      <c r="M98" s="30" t="s">
        <v>1916</v>
      </c>
      <c r="N98" s="30">
        <v>5</v>
      </c>
      <c r="O98" s="30"/>
      <c r="P98" s="30" t="s">
        <v>1917</v>
      </c>
      <c r="Q98" s="31" t="s">
        <v>1918</v>
      </c>
    </row>
    <row r="99" spans="1:17">
      <c r="A99" s="29">
        <v>97</v>
      </c>
      <c r="B99" s="30" t="s">
        <v>2019</v>
      </c>
      <c r="C99" s="31" t="s">
        <v>2020</v>
      </c>
      <c r="E99" s="32"/>
      <c r="F99" s="30"/>
      <c r="G99" s="30"/>
      <c r="H99" s="30"/>
      <c r="I99" s="30"/>
      <c r="J99" s="30"/>
      <c r="K99" s="30"/>
      <c r="L99" s="30"/>
      <c r="M99" s="30"/>
      <c r="N99" s="30"/>
      <c r="O99" s="30"/>
      <c r="P99" s="30"/>
      <c r="Q99" s="31"/>
    </row>
    <row r="100" spans="1:17">
      <c r="A100" s="29">
        <v>98</v>
      </c>
      <c r="B100" s="30" t="s">
        <v>2021</v>
      </c>
      <c r="C100" s="31" t="s">
        <v>2022</v>
      </c>
      <c r="E100" s="32">
        <v>402</v>
      </c>
      <c r="F100" s="30" t="s">
        <v>1805</v>
      </c>
      <c r="G100" s="30">
        <v>0</v>
      </c>
      <c r="H100" s="30">
        <v>30</v>
      </c>
      <c r="I100" s="30">
        <v>1000</v>
      </c>
      <c r="J100" s="30">
        <v>1000</v>
      </c>
      <c r="K100" s="30">
        <v>1000</v>
      </c>
      <c r="L100" s="30">
        <v>1000</v>
      </c>
      <c r="M100" s="30" t="s">
        <v>1806</v>
      </c>
      <c r="N100" s="30">
        <v>2</v>
      </c>
      <c r="O100" s="30" t="s">
        <v>1807</v>
      </c>
      <c r="P100" s="30"/>
      <c r="Q100" s="31"/>
    </row>
    <row r="101" spans="1:17">
      <c r="A101" s="29">
        <v>99</v>
      </c>
      <c r="B101" s="30" t="s">
        <v>2023</v>
      </c>
      <c r="C101" s="31" t="s">
        <v>2024</v>
      </c>
      <c r="E101" s="32">
        <v>402</v>
      </c>
      <c r="F101" s="30" t="s">
        <v>1805</v>
      </c>
      <c r="G101" s="30">
        <v>1</v>
      </c>
      <c r="H101" s="30">
        <v>40</v>
      </c>
      <c r="I101" s="30">
        <v>1160</v>
      </c>
      <c r="J101" s="30">
        <v>1160</v>
      </c>
      <c r="K101" s="30">
        <v>1000</v>
      </c>
      <c r="L101" s="30">
        <v>1000</v>
      </c>
      <c r="M101" s="30" t="s">
        <v>1809</v>
      </c>
      <c r="N101" s="30">
        <v>3</v>
      </c>
      <c r="O101" s="30" t="s">
        <v>1810</v>
      </c>
      <c r="P101" s="30" t="s">
        <v>1807</v>
      </c>
      <c r="Q101" s="31"/>
    </row>
    <row r="102" spans="1:17">
      <c r="A102" s="29">
        <v>100</v>
      </c>
      <c r="B102" s="30" t="s">
        <v>2025</v>
      </c>
      <c r="C102" s="31" t="s">
        <v>2026</v>
      </c>
      <c r="E102" s="32">
        <v>402</v>
      </c>
      <c r="F102" s="30" t="s">
        <v>1805</v>
      </c>
      <c r="G102" s="30">
        <v>2</v>
      </c>
      <c r="H102" s="30">
        <v>50</v>
      </c>
      <c r="I102" s="30">
        <v>1345</v>
      </c>
      <c r="J102" s="30">
        <v>1345</v>
      </c>
      <c r="K102" s="30">
        <v>1000</v>
      </c>
      <c r="L102" s="30">
        <v>1000</v>
      </c>
      <c r="M102" s="30" t="s">
        <v>1835</v>
      </c>
      <c r="N102" s="30">
        <v>3</v>
      </c>
      <c r="O102" s="30" t="s">
        <v>1836</v>
      </c>
      <c r="P102" s="30" t="s">
        <v>1837</v>
      </c>
      <c r="Q102" s="31"/>
    </row>
    <row r="103" spans="1:17">
      <c r="A103" s="29">
        <v>101</v>
      </c>
      <c r="B103" s="30" t="s">
        <v>2027</v>
      </c>
      <c r="C103" s="31" t="s">
        <v>2028</v>
      </c>
      <c r="E103" s="32">
        <v>402</v>
      </c>
      <c r="F103" s="30" t="s">
        <v>1805</v>
      </c>
      <c r="G103" s="30">
        <v>3</v>
      </c>
      <c r="H103" s="30">
        <v>60</v>
      </c>
      <c r="I103" s="30">
        <v>1560</v>
      </c>
      <c r="J103" s="30">
        <v>1560</v>
      </c>
      <c r="K103" s="30">
        <v>1000</v>
      </c>
      <c r="L103" s="30">
        <v>1000</v>
      </c>
      <c r="M103" s="30" t="s">
        <v>1866</v>
      </c>
      <c r="N103" s="30">
        <v>4</v>
      </c>
      <c r="O103" s="30" t="s">
        <v>1867</v>
      </c>
      <c r="P103" s="30" t="s">
        <v>1868</v>
      </c>
      <c r="Q103" s="31"/>
    </row>
    <row r="104" spans="1:17">
      <c r="A104" s="29">
        <v>102</v>
      </c>
      <c r="B104" s="30" t="s">
        <v>2029</v>
      </c>
      <c r="C104" s="31" t="s">
        <v>2030</v>
      </c>
      <c r="E104" s="32">
        <v>402</v>
      </c>
      <c r="F104" s="30" t="s">
        <v>1805</v>
      </c>
      <c r="G104" s="30">
        <v>4</v>
      </c>
      <c r="H104" s="30">
        <v>80</v>
      </c>
      <c r="I104" s="30">
        <v>1809</v>
      </c>
      <c r="J104" s="30">
        <v>1809</v>
      </c>
      <c r="K104" s="30">
        <v>1000</v>
      </c>
      <c r="L104" s="30">
        <v>1000</v>
      </c>
      <c r="M104" s="30" t="s">
        <v>1905</v>
      </c>
      <c r="N104" s="30">
        <v>4</v>
      </c>
      <c r="O104" s="30" t="s">
        <v>1906</v>
      </c>
      <c r="P104" s="30" t="s">
        <v>1907</v>
      </c>
      <c r="Q104" s="31"/>
    </row>
    <row r="105" spans="1:17">
      <c r="A105" s="29">
        <v>103</v>
      </c>
      <c r="B105" s="30" t="s">
        <v>2031</v>
      </c>
      <c r="C105" s="31" t="s">
        <v>2032</v>
      </c>
      <c r="E105" s="32">
        <v>402</v>
      </c>
      <c r="F105" s="30" t="s">
        <v>1805</v>
      </c>
      <c r="G105" s="30">
        <v>5</v>
      </c>
      <c r="H105" s="30">
        <v>100</v>
      </c>
      <c r="I105" s="30">
        <v>2098</v>
      </c>
      <c r="J105" s="30">
        <v>2098</v>
      </c>
      <c r="K105" s="30">
        <v>1000</v>
      </c>
      <c r="L105" s="30">
        <v>1000</v>
      </c>
      <c r="M105" s="30" t="s">
        <v>1910</v>
      </c>
      <c r="N105" s="30">
        <v>4</v>
      </c>
      <c r="O105" s="30" t="s">
        <v>1911</v>
      </c>
      <c r="P105" s="30" t="s">
        <v>1912</v>
      </c>
      <c r="Q105" s="31" t="s">
        <v>1913</v>
      </c>
    </row>
    <row r="106" spans="1:17">
      <c r="A106" s="29">
        <v>104</v>
      </c>
      <c r="B106" s="30" t="s">
        <v>2033</v>
      </c>
      <c r="C106" s="31" t="s">
        <v>2034</v>
      </c>
      <c r="E106" s="32">
        <v>402</v>
      </c>
      <c r="F106" s="30" t="s">
        <v>1813</v>
      </c>
      <c r="G106" s="30">
        <v>0</v>
      </c>
      <c r="H106" s="30">
        <v>30</v>
      </c>
      <c r="I106" s="30">
        <v>1000</v>
      </c>
      <c r="J106" s="30">
        <v>1000</v>
      </c>
      <c r="K106" s="30">
        <v>1000</v>
      </c>
      <c r="L106" s="30">
        <v>1000</v>
      </c>
      <c r="M106" s="30" t="s">
        <v>1806</v>
      </c>
      <c r="N106" s="30">
        <v>2</v>
      </c>
      <c r="O106" s="30" t="s">
        <v>1807</v>
      </c>
      <c r="P106" s="30" t="s">
        <v>1814</v>
      </c>
      <c r="Q106" s="31"/>
    </row>
    <row r="107" spans="1:17">
      <c r="A107" s="29">
        <v>105</v>
      </c>
      <c r="B107" s="30" t="s">
        <v>2035</v>
      </c>
      <c r="C107" s="31" t="s">
        <v>2036</v>
      </c>
      <c r="E107" s="32">
        <v>402</v>
      </c>
      <c r="F107" s="30" t="s">
        <v>1813</v>
      </c>
      <c r="G107" s="30">
        <v>1</v>
      </c>
      <c r="H107" s="30">
        <v>40</v>
      </c>
      <c r="I107" s="30">
        <v>1160</v>
      </c>
      <c r="J107" s="30">
        <v>1160</v>
      </c>
      <c r="K107" s="30">
        <v>1000</v>
      </c>
      <c r="L107" s="30">
        <v>1000</v>
      </c>
      <c r="M107" s="30" t="s">
        <v>1809</v>
      </c>
      <c r="N107" s="30">
        <v>3</v>
      </c>
      <c r="O107" s="30" t="s">
        <v>1810</v>
      </c>
      <c r="P107" s="30" t="s">
        <v>1807</v>
      </c>
      <c r="Q107" s="31"/>
    </row>
    <row r="108" spans="1:17">
      <c r="A108" s="29">
        <v>106</v>
      </c>
      <c r="B108" s="30" t="s">
        <v>2037</v>
      </c>
      <c r="C108" s="31" t="s">
        <v>2038</v>
      </c>
      <c r="E108" s="32">
        <v>402</v>
      </c>
      <c r="F108" s="30" t="s">
        <v>1813</v>
      </c>
      <c r="G108" s="30">
        <v>2</v>
      </c>
      <c r="H108" s="30">
        <v>50</v>
      </c>
      <c r="I108" s="30">
        <v>1345</v>
      </c>
      <c r="J108" s="30">
        <v>1345</v>
      </c>
      <c r="K108" s="30">
        <v>1000</v>
      </c>
      <c r="L108" s="30">
        <v>1000</v>
      </c>
      <c r="M108" s="30" t="s">
        <v>1835</v>
      </c>
      <c r="N108" s="30">
        <v>3</v>
      </c>
      <c r="O108" s="30" t="s">
        <v>1836</v>
      </c>
      <c r="P108" s="30" t="s">
        <v>1837</v>
      </c>
      <c r="Q108" s="31"/>
    </row>
    <row r="109" spans="1:17">
      <c r="A109" s="29">
        <v>107</v>
      </c>
      <c r="B109" s="30" t="s">
        <v>2039</v>
      </c>
      <c r="C109" s="31" t="s">
        <v>2040</v>
      </c>
      <c r="E109" s="32">
        <v>402</v>
      </c>
      <c r="F109" s="30" t="s">
        <v>1813</v>
      </c>
      <c r="G109" s="30">
        <v>3</v>
      </c>
      <c r="H109" s="30">
        <v>60</v>
      </c>
      <c r="I109" s="30">
        <v>1560</v>
      </c>
      <c r="J109" s="30">
        <v>1560</v>
      </c>
      <c r="K109" s="30">
        <v>1000</v>
      </c>
      <c r="L109" s="30">
        <v>1000</v>
      </c>
      <c r="M109" s="30" t="s">
        <v>1866</v>
      </c>
      <c r="N109" s="30">
        <v>4</v>
      </c>
      <c r="O109" s="30" t="s">
        <v>1867</v>
      </c>
      <c r="P109" s="30" t="s">
        <v>1868</v>
      </c>
      <c r="Q109" s="31"/>
    </row>
    <row r="110" spans="1:17">
      <c r="A110" s="29">
        <v>108</v>
      </c>
      <c r="B110" s="30" t="s">
        <v>2041</v>
      </c>
      <c r="C110" s="31" t="s">
        <v>2042</v>
      </c>
      <c r="E110" s="32">
        <v>402</v>
      </c>
      <c r="F110" s="30" t="s">
        <v>1813</v>
      </c>
      <c r="G110" s="30">
        <v>4</v>
      </c>
      <c r="H110" s="30">
        <v>80</v>
      </c>
      <c r="I110" s="30">
        <v>1809</v>
      </c>
      <c r="J110" s="30">
        <v>1809</v>
      </c>
      <c r="K110" s="30">
        <v>1000</v>
      </c>
      <c r="L110" s="30">
        <v>1000</v>
      </c>
      <c r="M110" s="30" t="s">
        <v>1905</v>
      </c>
      <c r="N110" s="30">
        <v>4</v>
      </c>
      <c r="O110" s="30" t="s">
        <v>1906</v>
      </c>
      <c r="P110" s="30" t="s">
        <v>1907</v>
      </c>
      <c r="Q110" s="31"/>
    </row>
    <row r="111" spans="1:17">
      <c r="A111" s="29">
        <v>109</v>
      </c>
      <c r="B111" s="30" t="s">
        <v>2043</v>
      </c>
      <c r="C111" s="31" t="s">
        <v>2044</v>
      </c>
      <c r="E111" s="32">
        <v>402</v>
      </c>
      <c r="F111" s="30" t="s">
        <v>1813</v>
      </c>
      <c r="G111" s="30">
        <v>5</v>
      </c>
      <c r="H111" s="30">
        <v>100</v>
      </c>
      <c r="I111" s="30">
        <v>2098</v>
      </c>
      <c r="J111" s="30">
        <v>2098</v>
      </c>
      <c r="K111" s="30">
        <v>1000</v>
      </c>
      <c r="L111" s="30">
        <v>1000</v>
      </c>
      <c r="M111" s="30" t="s">
        <v>1910</v>
      </c>
      <c r="N111" s="30">
        <v>4</v>
      </c>
      <c r="O111" s="30" t="s">
        <v>1911</v>
      </c>
      <c r="P111" s="30" t="s">
        <v>1912</v>
      </c>
      <c r="Q111" s="31" t="s">
        <v>1913</v>
      </c>
    </row>
    <row r="112" spans="1:17">
      <c r="A112" s="29">
        <v>110</v>
      </c>
      <c r="B112" s="30" t="s">
        <v>2045</v>
      </c>
      <c r="C112" s="31" t="s">
        <v>2046</v>
      </c>
      <c r="E112" s="32">
        <v>402</v>
      </c>
      <c r="F112" s="30" t="s">
        <v>1819</v>
      </c>
      <c r="G112" s="30">
        <v>0</v>
      </c>
      <c r="H112" s="30">
        <v>30</v>
      </c>
      <c r="I112" s="30">
        <v>1000</v>
      </c>
      <c r="J112" s="30">
        <v>1000</v>
      </c>
      <c r="K112" s="30">
        <v>1000</v>
      </c>
      <c r="L112" s="30">
        <v>1000</v>
      </c>
      <c r="M112" s="30" t="s">
        <v>1806</v>
      </c>
      <c r="N112" s="30">
        <v>2</v>
      </c>
      <c r="O112" s="30" t="s">
        <v>1807</v>
      </c>
      <c r="P112" s="30" t="s">
        <v>1814</v>
      </c>
      <c r="Q112" s="31"/>
    </row>
    <row r="113" spans="1:17">
      <c r="A113" s="29">
        <v>111</v>
      </c>
      <c r="B113" s="30" t="s">
        <v>2047</v>
      </c>
      <c r="C113" s="31" t="s">
        <v>2048</v>
      </c>
      <c r="E113" s="32">
        <v>402</v>
      </c>
      <c r="F113" s="30" t="s">
        <v>1819</v>
      </c>
      <c r="G113" s="30">
        <v>1</v>
      </c>
      <c r="H113" s="30">
        <v>40</v>
      </c>
      <c r="I113" s="30">
        <v>1160</v>
      </c>
      <c r="J113" s="30">
        <v>1160</v>
      </c>
      <c r="K113" s="30">
        <v>1000</v>
      </c>
      <c r="L113" s="30">
        <v>1000</v>
      </c>
      <c r="M113" s="30" t="s">
        <v>1809</v>
      </c>
      <c r="N113" s="30">
        <v>3</v>
      </c>
      <c r="O113" s="30" t="s">
        <v>1810</v>
      </c>
      <c r="P113" s="30" t="s">
        <v>1807</v>
      </c>
      <c r="Q113" s="31"/>
    </row>
    <row r="114" spans="1:17">
      <c r="A114" s="29">
        <v>112</v>
      </c>
      <c r="B114" s="30" t="s">
        <v>2049</v>
      </c>
      <c r="C114" s="31" t="s">
        <v>2050</v>
      </c>
      <c r="E114" s="32">
        <v>402</v>
      </c>
      <c r="F114" s="30" t="s">
        <v>1819</v>
      </c>
      <c r="G114" s="30">
        <v>2</v>
      </c>
      <c r="H114" s="30">
        <v>50</v>
      </c>
      <c r="I114" s="30">
        <v>1345</v>
      </c>
      <c r="J114" s="30">
        <v>1345</v>
      </c>
      <c r="K114" s="30">
        <v>1000</v>
      </c>
      <c r="L114" s="30">
        <v>1000</v>
      </c>
      <c r="M114" s="30" t="s">
        <v>1835</v>
      </c>
      <c r="N114" s="30">
        <v>3</v>
      </c>
      <c r="O114" s="30" t="s">
        <v>1836</v>
      </c>
      <c r="P114" s="30" t="s">
        <v>1837</v>
      </c>
      <c r="Q114" s="31"/>
    </row>
    <row r="115" spans="1:17">
      <c r="A115" s="29">
        <v>113</v>
      </c>
      <c r="B115" s="30" t="s">
        <v>2051</v>
      </c>
      <c r="C115" s="31" t="s">
        <v>2052</v>
      </c>
      <c r="E115" s="32">
        <v>402</v>
      </c>
      <c r="F115" s="30" t="s">
        <v>1819</v>
      </c>
      <c r="G115" s="30">
        <v>3</v>
      </c>
      <c r="H115" s="30">
        <v>60</v>
      </c>
      <c r="I115" s="30">
        <v>1560</v>
      </c>
      <c r="J115" s="30">
        <v>1560</v>
      </c>
      <c r="K115" s="30">
        <v>1000</v>
      </c>
      <c r="L115" s="30">
        <v>1000</v>
      </c>
      <c r="M115" s="30" t="s">
        <v>1866</v>
      </c>
      <c r="N115" s="30">
        <v>4</v>
      </c>
      <c r="O115" s="30" t="s">
        <v>1867</v>
      </c>
      <c r="P115" s="30" t="s">
        <v>1868</v>
      </c>
      <c r="Q115" s="31"/>
    </row>
    <row r="116" spans="1:17">
      <c r="A116" s="29">
        <v>114</v>
      </c>
      <c r="B116" s="30" t="s">
        <v>2053</v>
      </c>
      <c r="C116" s="31" t="s">
        <v>2054</v>
      </c>
      <c r="E116" s="32">
        <v>402</v>
      </c>
      <c r="F116" s="30" t="s">
        <v>1819</v>
      </c>
      <c r="G116" s="30">
        <v>4</v>
      </c>
      <c r="H116" s="30">
        <v>80</v>
      </c>
      <c r="I116" s="30">
        <v>1809</v>
      </c>
      <c r="J116" s="30">
        <v>1809</v>
      </c>
      <c r="K116" s="30">
        <v>1000</v>
      </c>
      <c r="L116" s="30">
        <v>1000</v>
      </c>
      <c r="M116" s="30" t="s">
        <v>1905</v>
      </c>
      <c r="N116" s="30">
        <v>4</v>
      </c>
      <c r="O116" s="30" t="s">
        <v>1906</v>
      </c>
      <c r="P116" s="30" t="s">
        <v>1907</v>
      </c>
      <c r="Q116" s="31"/>
    </row>
    <row r="117" spans="1:17">
      <c r="A117" s="29">
        <v>115</v>
      </c>
      <c r="B117" s="30" t="s">
        <v>2055</v>
      </c>
      <c r="C117" s="31" t="s">
        <v>2056</v>
      </c>
      <c r="E117" s="32">
        <v>402</v>
      </c>
      <c r="F117" s="30" t="s">
        <v>1819</v>
      </c>
      <c r="G117" s="30">
        <v>5</v>
      </c>
      <c r="H117" s="30">
        <v>100</v>
      </c>
      <c r="I117" s="30">
        <v>2098</v>
      </c>
      <c r="J117" s="30">
        <v>2098</v>
      </c>
      <c r="K117" s="30">
        <v>1000</v>
      </c>
      <c r="L117" s="30">
        <v>1000</v>
      </c>
      <c r="M117" s="30" t="s">
        <v>1910</v>
      </c>
      <c r="N117" s="30">
        <v>4</v>
      </c>
      <c r="O117" s="30" t="s">
        <v>1911</v>
      </c>
      <c r="P117" s="30" t="s">
        <v>1912</v>
      </c>
      <c r="Q117" s="31" t="s">
        <v>1913</v>
      </c>
    </row>
    <row r="118" spans="1:17">
      <c r="A118" s="29">
        <v>116</v>
      </c>
      <c r="B118" s="30" t="s">
        <v>2057</v>
      </c>
      <c r="C118" s="31" t="s">
        <v>2058</v>
      </c>
      <c r="E118" s="32">
        <v>402</v>
      </c>
      <c r="F118" s="30" t="s">
        <v>1824</v>
      </c>
      <c r="G118" s="30">
        <v>0</v>
      </c>
      <c r="H118" s="30">
        <v>30</v>
      </c>
      <c r="I118" s="30">
        <v>1000</v>
      </c>
      <c r="J118" s="30">
        <v>1000</v>
      </c>
      <c r="K118" s="30">
        <v>1000</v>
      </c>
      <c r="L118" s="30">
        <v>1000</v>
      </c>
      <c r="M118" s="30" t="s">
        <v>1806</v>
      </c>
      <c r="N118" s="30">
        <v>2</v>
      </c>
      <c r="O118" s="30" t="s">
        <v>1807</v>
      </c>
      <c r="P118" s="30" t="s">
        <v>1814</v>
      </c>
      <c r="Q118" s="31"/>
    </row>
    <row r="119" spans="1:17">
      <c r="A119" s="29">
        <v>117</v>
      </c>
      <c r="B119" s="30" t="s">
        <v>2059</v>
      </c>
      <c r="C119" s="31" t="s">
        <v>2060</v>
      </c>
      <c r="E119" s="32">
        <v>402</v>
      </c>
      <c r="F119" s="30" t="s">
        <v>1824</v>
      </c>
      <c r="G119" s="30">
        <v>1</v>
      </c>
      <c r="H119" s="30">
        <v>40</v>
      </c>
      <c r="I119" s="30">
        <v>1160</v>
      </c>
      <c r="J119" s="30">
        <v>1160</v>
      </c>
      <c r="K119" s="30">
        <v>1000</v>
      </c>
      <c r="L119" s="30">
        <v>1000</v>
      </c>
      <c r="M119" s="30" t="s">
        <v>1809</v>
      </c>
      <c r="N119" s="30">
        <v>3</v>
      </c>
      <c r="O119" s="30" t="s">
        <v>1810</v>
      </c>
      <c r="P119" s="30" t="s">
        <v>1807</v>
      </c>
      <c r="Q119" s="31"/>
    </row>
    <row r="120" spans="1:17">
      <c r="A120" s="29">
        <v>118</v>
      </c>
      <c r="B120" s="30" t="s">
        <v>2061</v>
      </c>
      <c r="C120" s="31" t="s">
        <v>2062</v>
      </c>
      <c r="E120" s="32">
        <v>402</v>
      </c>
      <c r="F120" s="30" t="s">
        <v>1824</v>
      </c>
      <c r="G120" s="30">
        <v>2</v>
      </c>
      <c r="H120" s="30">
        <v>50</v>
      </c>
      <c r="I120" s="30">
        <v>1345</v>
      </c>
      <c r="J120" s="30">
        <v>1345</v>
      </c>
      <c r="K120" s="30">
        <v>1000</v>
      </c>
      <c r="L120" s="30">
        <v>1000</v>
      </c>
      <c r="M120" s="30" t="s">
        <v>1835</v>
      </c>
      <c r="N120" s="30">
        <v>3</v>
      </c>
      <c r="O120" s="30" t="s">
        <v>1836</v>
      </c>
      <c r="P120" s="30" t="s">
        <v>1837</v>
      </c>
      <c r="Q120" s="31"/>
    </row>
    <row r="121" spans="1:17">
      <c r="A121" s="29">
        <v>119</v>
      </c>
      <c r="B121" s="30" t="s">
        <v>2063</v>
      </c>
      <c r="C121" s="31" t="s">
        <v>2064</v>
      </c>
      <c r="E121" s="32">
        <v>402</v>
      </c>
      <c r="F121" s="30" t="s">
        <v>1824</v>
      </c>
      <c r="G121" s="30">
        <v>3</v>
      </c>
      <c r="H121" s="30">
        <v>60</v>
      </c>
      <c r="I121" s="30">
        <v>1560</v>
      </c>
      <c r="J121" s="30">
        <v>1560</v>
      </c>
      <c r="K121" s="30">
        <v>1000</v>
      </c>
      <c r="L121" s="30">
        <v>1000</v>
      </c>
      <c r="M121" s="30" t="s">
        <v>1866</v>
      </c>
      <c r="N121" s="30">
        <v>4</v>
      </c>
      <c r="O121" s="30" t="s">
        <v>1867</v>
      </c>
      <c r="P121" s="30" t="s">
        <v>1868</v>
      </c>
      <c r="Q121" s="31"/>
    </row>
    <row r="122" spans="1:17">
      <c r="A122" s="29">
        <v>120</v>
      </c>
      <c r="B122" s="30" t="s">
        <v>2065</v>
      </c>
      <c r="C122" s="31" t="s">
        <v>2066</v>
      </c>
      <c r="E122" s="32">
        <v>402</v>
      </c>
      <c r="F122" s="30" t="s">
        <v>1824</v>
      </c>
      <c r="G122" s="30">
        <v>4</v>
      </c>
      <c r="H122" s="30">
        <v>80</v>
      </c>
      <c r="I122" s="30">
        <v>1809</v>
      </c>
      <c r="J122" s="30">
        <v>1809</v>
      </c>
      <c r="K122" s="30">
        <v>1000</v>
      </c>
      <c r="L122" s="30">
        <v>1000</v>
      </c>
      <c r="M122" s="30" t="s">
        <v>1905</v>
      </c>
      <c r="N122" s="30">
        <v>4</v>
      </c>
      <c r="O122" s="30" t="s">
        <v>1906</v>
      </c>
      <c r="P122" s="30" t="s">
        <v>1907</v>
      </c>
      <c r="Q122" s="31"/>
    </row>
    <row r="123" spans="1:17">
      <c r="A123" s="29">
        <v>121</v>
      </c>
      <c r="B123" s="30" t="s">
        <v>2067</v>
      </c>
      <c r="C123" s="31" t="s">
        <v>2068</v>
      </c>
      <c r="E123" s="32">
        <v>402</v>
      </c>
      <c r="F123" s="30" t="s">
        <v>1824</v>
      </c>
      <c r="G123" s="30">
        <v>5</v>
      </c>
      <c r="H123" s="30">
        <v>100</v>
      </c>
      <c r="I123" s="30">
        <v>2098</v>
      </c>
      <c r="J123" s="30">
        <v>2098</v>
      </c>
      <c r="K123" s="30">
        <v>1000</v>
      </c>
      <c r="L123" s="30">
        <v>1000</v>
      </c>
      <c r="M123" s="30" t="s">
        <v>1910</v>
      </c>
      <c r="N123" s="30">
        <v>4</v>
      </c>
      <c r="O123" s="30" t="s">
        <v>1911</v>
      </c>
      <c r="P123" s="30" t="s">
        <v>1912</v>
      </c>
      <c r="Q123" s="31" t="s">
        <v>1913</v>
      </c>
    </row>
    <row r="124" spans="1:17">
      <c r="A124" s="29">
        <v>122</v>
      </c>
      <c r="B124" s="30" t="s">
        <v>2069</v>
      </c>
      <c r="C124" s="31" t="s">
        <v>2070</v>
      </c>
      <c r="E124" s="32"/>
      <c r="F124" s="30"/>
      <c r="G124" s="30"/>
      <c r="H124" s="30"/>
      <c r="I124" s="30"/>
      <c r="J124" s="30"/>
      <c r="K124" s="30"/>
      <c r="L124" s="30"/>
      <c r="M124" s="30" t="s">
        <v>1806</v>
      </c>
      <c r="N124" s="30"/>
      <c r="O124" s="30"/>
      <c r="P124" s="30"/>
      <c r="Q124" s="31"/>
    </row>
    <row r="125" spans="1:17">
      <c r="A125" s="29">
        <v>123</v>
      </c>
      <c r="B125" s="30" t="s">
        <v>2071</v>
      </c>
      <c r="C125" s="31" t="s">
        <v>2072</v>
      </c>
      <c r="E125" s="32">
        <v>502</v>
      </c>
      <c r="F125" s="30" t="s">
        <v>1805</v>
      </c>
      <c r="G125" s="30">
        <v>0</v>
      </c>
      <c r="H125" s="30">
        <v>30</v>
      </c>
      <c r="I125" s="30">
        <v>1000</v>
      </c>
      <c r="J125" s="30">
        <v>1000</v>
      </c>
      <c r="K125" s="30">
        <v>1000</v>
      </c>
      <c r="L125" s="30">
        <v>1000</v>
      </c>
      <c r="M125" s="30" t="s">
        <v>1806</v>
      </c>
      <c r="N125" s="30">
        <v>2</v>
      </c>
      <c r="O125" s="30" t="s">
        <v>1807</v>
      </c>
      <c r="P125" s="30"/>
      <c r="Q125" s="31"/>
    </row>
    <row r="126" spans="1:17">
      <c r="A126" s="29">
        <v>124</v>
      </c>
      <c r="B126" s="30" t="s">
        <v>2073</v>
      </c>
      <c r="C126" s="31" t="s">
        <v>2074</v>
      </c>
      <c r="E126" s="32">
        <v>502</v>
      </c>
      <c r="F126" s="30" t="s">
        <v>1805</v>
      </c>
      <c r="G126" s="30">
        <v>1</v>
      </c>
      <c r="H126" s="30">
        <v>40</v>
      </c>
      <c r="I126" s="30">
        <v>1160</v>
      </c>
      <c r="J126" s="30">
        <v>1160</v>
      </c>
      <c r="K126" s="30">
        <v>1000</v>
      </c>
      <c r="L126" s="30">
        <v>1000</v>
      </c>
      <c r="M126" s="30" t="s">
        <v>1809</v>
      </c>
      <c r="N126" s="30">
        <v>3</v>
      </c>
      <c r="O126" s="30" t="s">
        <v>1810</v>
      </c>
      <c r="P126" s="30" t="s">
        <v>1807</v>
      </c>
      <c r="Q126" s="31"/>
    </row>
    <row r="127" spans="1:17">
      <c r="A127" s="29">
        <v>125</v>
      </c>
      <c r="B127" s="30" t="s">
        <v>2075</v>
      </c>
      <c r="C127" s="31" t="s">
        <v>2076</v>
      </c>
      <c r="E127" s="32">
        <v>502</v>
      </c>
      <c r="F127" s="30" t="s">
        <v>1805</v>
      </c>
      <c r="G127" s="30">
        <v>2</v>
      </c>
      <c r="H127" s="30">
        <v>50</v>
      </c>
      <c r="I127" s="30">
        <v>1345</v>
      </c>
      <c r="J127" s="30">
        <v>1345</v>
      </c>
      <c r="K127" s="30">
        <v>1000</v>
      </c>
      <c r="L127" s="30">
        <v>1000</v>
      </c>
      <c r="M127" s="30" t="s">
        <v>1835</v>
      </c>
      <c r="N127" s="30">
        <v>3</v>
      </c>
      <c r="O127" s="30" t="s">
        <v>1836</v>
      </c>
      <c r="P127" s="30" t="s">
        <v>1837</v>
      </c>
      <c r="Q127" s="31"/>
    </row>
    <row r="128" spans="1:17">
      <c r="A128" s="29">
        <v>126</v>
      </c>
      <c r="B128" s="30" t="s">
        <v>2077</v>
      </c>
      <c r="C128" s="31" t="s">
        <v>2078</v>
      </c>
      <c r="E128" s="32">
        <v>502</v>
      </c>
      <c r="F128" s="30" t="s">
        <v>1805</v>
      </c>
      <c r="G128" s="30">
        <v>3</v>
      </c>
      <c r="H128" s="30">
        <v>60</v>
      </c>
      <c r="I128" s="30">
        <v>1560</v>
      </c>
      <c r="J128" s="30">
        <v>1560</v>
      </c>
      <c r="K128" s="30">
        <v>1000</v>
      </c>
      <c r="L128" s="30">
        <v>1000</v>
      </c>
      <c r="M128" s="30" t="s">
        <v>1866</v>
      </c>
      <c r="N128" s="30">
        <v>4</v>
      </c>
      <c r="O128" s="30" t="s">
        <v>1867</v>
      </c>
      <c r="P128" s="30" t="s">
        <v>1868</v>
      </c>
      <c r="Q128" s="31"/>
    </row>
    <row r="129" spans="1:17">
      <c r="A129" s="29">
        <v>127</v>
      </c>
      <c r="B129" s="30" t="s">
        <v>2079</v>
      </c>
      <c r="C129" s="31" t="s">
        <v>2080</v>
      </c>
      <c r="E129" s="32">
        <v>502</v>
      </c>
      <c r="F129" s="30" t="s">
        <v>1805</v>
      </c>
      <c r="G129" s="30">
        <v>4</v>
      </c>
      <c r="H129" s="30">
        <v>80</v>
      </c>
      <c r="I129" s="30">
        <v>1809</v>
      </c>
      <c r="J129" s="30">
        <v>1809</v>
      </c>
      <c r="K129" s="30">
        <v>1000</v>
      </c>
      <c r="L129" s="30">
        <v>1000</v>
      </c>
      <c r="M129" s="30" t="s">
        <v>1905</v>
      </c>
      <c r="N129" s="30">
        <v>4</v>
      </c>
      <c r="O129" s="30" t="s">
        <v>1906</v>
      </c>
      <c r="P129" s="30" t="s">
        <v>1907</v>
      </c>
      <c r="Q129" s="31"/>
    </row>
    <row r="130" spans="1:17">
      <c r="A130" s="29">
        <v>128</v>
      </c>
      <c r="B130" s="30" t="s">
        <v>2081</v>
      </c>
      <c r="C130" s="31" t="s">
        <v>2082</v>
      </c>
      <c r="E130" s="32">
        <v>502</v>
      </c>
      <c r="F130" s="30" t="s">
        <v>1805</v>
      </c>
      <c r="G130" s="30">
        <v>5</v>
      </c>
      <c r="H130" s="30">
        <v>100</v>
      </c>
      <c r="I130" s="30">
        <v>2098</v>
      </c>
      <c r="J130" s="30">
        <v>2098</v>
      </c>
      <c r="K130" s="30">
        <v>1000</v>
      </c>
      <c r="L130" s="30">
        <v>1000</v>
      </c>
      <c r="M130" s="30" t="s">
        <v>1910</v>
      </c>
      <c r="N130" s="30">
        <v>4</v>
      </c>
      <c r="O130" s="30" t="s">
        <v>1911</v>
      </c>
      <c r="P130" s="30" t="s">
        <v>1912</v>
      </c>
      <c r="Q130" s="31"/>
    </row>
    <row r="131" spans="1:17">
      <c r="A131" s="29">
        <v>129</v>
      </c>
      <c r="B131" s="30" t="s">
        <v>2083</v>
      </c>
      <c r="C131" s="31" t="s">
        <v>2084</v>
      </c>
      <c r="E131" s="32">
        <v>502</v>
      </c>
      <c r="F131" s="30" t="s">
        <v>1805</v>
      </c>
      <c r="G131" s="30">
        <v>6</v>
      </c>
      <c r="H131" s="30">
        <v>145</v>
      </c>
      <c r="I131" s="30">
        <f>INT(I130*1.16)</f>
        <v>2433</v>
      </c>
      <c r="J131" s="30">
        <v>2433</v>
      </c>
      <c r="K131" s="30">
        <v>1000</v>
      </c>
      <c r="L131" s="30">
        <v>1000</v>
      </c>
      <c r="M131" s="30" t="s">
        <v>1916</v>
      </c>
      <c r="N131" s="30">
        <v>4</v>
      </c>
      <c r="O131" s="30" t="s">
        <v>1814</v>
      </c>
      <c r="P131" s="30" t="s">
        <v>1917</v>
      </c>
      <c r="Q131" s="31" t="s">
        <v>1918</v>
      </c>
    </row>
    <row r="132" spans="1:17">
      <c r="A132" s="29">
        <v>130</v>
      </c>
      <c r="B132" s="30" t="s">
        <v>2085</v>
      </c>
      <c r="C132" s="31" t="s">
        <v>2086</v>
      </c>
      <c r="E132" s="32">
        <v>502</v>
      </c>
      <c r="F132" s="30" t="s">
        <v>1813</v>
      </c>
      <c r="G132" s="30">
        <v>0</v>
      </c>
      <c r="H132" s="30">
        <v>30</v>
      </c>
      <c r="I132" s="30">
        <v>1000</v>
      </c>
      <c r="J132" s="30">
        <v>1000</v>
      </c>
      <c r="K132" s="30">
        <v>1000</v>
      </c>
      <c r="L132" s="30">
        <v>1000</v>
      </c>
      <c r="M132" s="30" t="s">
        <v>1806</v>
      </c>
      <c r="N132" s="30">
        <v>2</v>
      </c>
      <c r="O132" s="30" t="s">
        <v>1807</v>
      </c>
      <c r="P132" s="30" t="s">
        <v>1814</v>
      </c>
      <c r="Q132" s="31"/>
    </row>
    <row r="133" spans="1:17">
      <c r="A133" s="29">
        <v>131</v>
      </c>
      <c r="B133" s="30" t="s">
        <v>2087</v>
      </c>
      <c r="C133" s="31" t="s">
        <v>2088</v>
      </c>
      <c r="E133" s="32">
        <v>502</v>
      </c>
      <c r="F133" s="30" t="s">
        <v>1813</v>
      </c>
      <c r="G133" s="30">
        <v>1</v>
      </c>
      <c r="H133" s="30">
        <v>40</v>
      </c>
      <c r="I133" s="30">
        <v>1160</v>
      </c>
      <c r="J133" s="30">
        <v>1160</v>
      </c>
      <c r="K133" s="30">
        <v>1000</v>
      </c>
      <c r="L133" s="30">
        <v>1000</v>
      </c>
      <c r="M133" s="30" t="s">
        <v>1809</v>
      </c>
      <c r="N133" s="30">
        <v>3</v>
      </c>
      <c r="O133" s="30" t="s">
        <v>1810</v>
      </c>
      <c r="P133" s="30" t="s">
        <v>1807</v>
      </c>
      <c r="Q133" s="31"/>
    </row>
    <row r="134" spans="1:17">
      <c r="A134" s="29">
        <v>132</v>
      </c>
      <c r="B134" s="30" t="s">
        <v>2089</v>
      </c>
      <c r="C134" s="31" t="s">
        <v>2090</v>
      </c>
      <c r="E134" s="32">
        <v>502</v>
      </c>
      <c r="F134" s="30" t="s">
        <v>1813</v>
      </c>
      <c r="G134" s="30">
        <v>2</v>
      </c>
      <c r="H134" s="30">
        <v>50</v>
      </c>
      <c r="I134" s="30">
        <v>1345</v>
      </c>
      <c r="J134" s="30">
        <v>1345</v>
      </c>
      <c r="K134" s="30">
        <v>1000</v>
      </c>
      <c r="L134" s="30">
        <v>1000</v>
      </c>
      <c r="M134" s="30" t="s">
        <v>1835</v>
      </c>
      <c r="N134" s="30">
        <v>3</v>
      </c>
      <c r="O134" s="30" t="s">
        <v>1836</v>
      </c>
      <c r="P134" s="30" t="s">
        <v>1837</v>
      </c>
      <c r="Q134" s="31"/>
    </row>
    <row r="135" spans="1:17">
      <c r="A135" s="29">
        <v>133</v>
      </c>
      <c r="B135" s="30" t="s">
        <v>2091</v>
      </c>
      <c r="C135" s="31" t="s">
        <v>2092</v>
      </c>
      <c r="E135" s="32">
        <v>502</v>
      </c>
      <c r="F135" s="30" t="s">
        <v>1813</v>
      </c>
      <c r="G135" s="30">
        <v>3</v>
      </c>
      <c r="H135" s="30">
        <v>60</v>
      </c>
      <c r="I135" s="30">
        <v>1560</v>
      </c>
      <c r="J135" s="30">
        <v>1560</v>
      </c>
      <c r="K135" s="30">
        <v>1000</v>
      </c>
      <c r="L135" s="30">
        <v>1000</v>
      </c>
      <c r="M135" s="30" t="s">
        <v>1866</v>
      </c>
      <c r="N135" s="30">
        <v>4</v>
      </c>
      <c r="O135" s="30" t="s">
        <v>1867</v>
      </c>
      <c r="P135" s="30" t="s">
        <v>1868</v>
      </c>
      <c r="Q135" s="31"/>
    </row>
    <row r="136" spans="1:17">
      <c r="A136" s="29">
        <v>134</v>
      </c>
      <c r="B136" s="30" t="s">
        <v>2093</v>
      </c>
      <c r="C136" s="31" t="s">
        <v>2094</v>
      </c>
      <c r="E136" s="32">
        <v>502</v>
      </c>
      <c r="F136" s="30" t="s">
        <v>1813</v>
      </c>
      <c r="G136" s="30">
        <v>4</v>
      </c>
      <c r="H136" s="30">
        <v>80</v>
      </c>
      <c r="I136" s="30">
        <v>1809</v>
      </c>
      <c r="J136" s="30">
        <v>1809</v>
      </c>
      <c r="K136" s="30">
        <v>1000</v>
      </c>
      <c r="L136" s="30">
        <v>1000</v>
      </c>
      <c r="M136" s="30" t="s">
        <v>1905</v>
      </c>
      <c r="N136" s="30">
        <v>4</v>
      </c>
      <c r="O136" s="30" t="s">
        <v>1906</v>
      </c>
      <c r="P136" s="30" t="s">
        <v>1907</v>
      </c>
      <c r="Q136" s="31"/>
    </row>
    <row r="137" spans="1:17">
      <c r="A137" s="29">
        <v>135</v>
      </c>
      <c r="B137" s="30" t="s">
        <v>2095</v>
      </c>
      <c r="C137" s="31" t="s">
        <v>2096</v>
      </c>
      <c r="E137" s="32">
        <v>502</v>
      </c>
      <c r="F137" s="30" t="s">
        <v>1813</v>
      </c>
      <c r="G137" s="30">
        <v>5</v>
      </c>
      <c r="H137" s="30">
        <v>100</v>
      </c>
      <c r="I137" s="30">
        <v>2098</v>
      </c>
      <c r="J137" s="30">
        <v>2098</v>
      </c>
      <c r="K137" s="30">
        <v>1000</v>
      </c>
      <c r="L137" s="30">
        <v>1000</v>
      </c>
      <c r="M137" s="30" t="s">
        <v>1910</v>
      </c>
      <c r="N137" s="30">
        <v>4</v>
      </c>
      <c r="O137" s="30" t="s">
        <v>1911</v>
      </c>
      <c r="P137" s="30" t="s">
        <v>1912</v>
      </c>
      <c r="Q137" s="31"/>
    </row>
    <row r="138" spans="1:17">
      <c r="A138" s="29">
        <v>136</v>
      </c>
      <c r="B138" s="30" t="s">
        <v>2097</v>
      </c>
      <c r="C138" s="31" t="s">
        <v>2098</v>
      </c>
      <c r="E138" s="32">
        <v>502</v>
      </c>
      <c r="F138" s="30" t="s">
        <v>1813</v>
      </c>
      <c r="G138" s="30">
        <v>6</v>
      </c>
      <c r="H138" s="30">
        <v>145</v>
      </c>
      <c r="I138" s="30">
        <f>INT(I137*1.16)</f>
        <v>2433</v>
      </c>
      <c r="J138" s="30">
        <v>2433</v>
      </c>
      <c r="K138" s="30">
        <v>1000</v>
      </c>
      <c r="L138" s="30">
        <v>1000</v>
      </c>
      <c r="M138" s="30" t="s">
        <v>1916</v>
      </c>
      <c r="N138" s="30">
        <v>4</v>
      </c>
      <c r="O138" s="30" t="s">
        <v>1814</v>
      </c>
      <c r="P138" s="30" t="s">
        <v>1917</v>
      </c>
      <c r="Q138" s="31" t="s">
        <v>1918</v>
      </c>
    </row>
    <row r="139" spans="1:17">
      <c r="A139" s="29">
        <v>137</v>
      </c>
      <c r="B139" s="30" t="s">
        <v>2099</v>
      </c>
      <c r="C139" s="31" t="s">
        <v>2100</v>
      </c>
      <c r="E139" s="32">
        <v>502</v>
      </c>
      <c r="F139" s="30" t="s">
        <v>1819</v>
      </c>
      <c r="G139" s="30">
        <v>0</v>
      </c>
      <c r="H139" s="30">
        <v>30</v>
      </c>
      <c r="I139" s="30">
        <v>1000</v>
      </c>
      <c r="J139" s="30">
        <v>1000</v>
      </c>
      <c r="K139" s="30">
        <v>1000</v>
      </c>
      <c r="L139" s="30">
        <v>1000</v>
      </c>
      <c r="M139" s="30" t="s">
        <v>1806</v>
      </c>
      <c r="N139" s="30">
        <v>2</v>
      </c>
      <c r="O139" s="30" t="s">
        <v>1807</v>
      </c>
      <c r="P139" s="30" t="s">
        <v>1814</v>
      </c>
      <c r="Q139" s="31"/>
    </row>
    <row r="140" spans="1:17">
      <c r="A140" s="29">
        <v>138</v>
      </c>
      <c r="B140" s="30" t="s">
        <v>2101</v>
      </c>
      <c r="C140" s="31" t="s">
        <v>2102</v>
      </c>
      <c r="E140" s="32">
        <v>502</v>
      </c>
      <c r="F140" s="30" t="s">
        <v>1819</v>
      </c>
      <c r="G140" s="30">
        <v>1</v>
      </c>
      <c r="H140" s="30">
        <v>40</v>
      </c>
      <c r="I140" s="30">
        <v>1160</v>
      </c>
      <c r="J140" s="30">
        <v>1160</v>
      </c>
      <c r="K140" s="30">
        <v>1000</v>
      </c>
      <c r="L140" s="30">
        <v>1000</v>
      </c>
      <c r="M140" s="30" t="s">
        <v>1809</v>
      </c>
      <c r="N140" s="30">
        <v>3</v>
      </c>
      <c r="O140" s="30" t="s">
        <v>1810</v>
      </c>
      <c r="P140" s="30" t="s">
        <v>1807</v>
      </c>
      <c r="Q140" s="31"/>
    </row>
    <row r="141" spans="1:17">
      <c r="A141" s="29">
        <v>139</v>
      </c>
      <c r="B141" s="30" t="s">
        <v>2103</v>
      </c>
      <c r="C141" s="31" t="s">
        <v>2104</v>
      </c>
      <c r="E141" s="32">
        <v>502</v>
      </c>
      <c r="F141" s="30" t="s">
        <v>1819</v>
      </c>
      <c r="G141" s="30">
        <v>2</v>
      </c>
      <c r="H141" s="30">
        <v>50</v>
      </c>
      <c r="I141" s="30">
        <v>1345</v>
      </c>
      <c r="J141" s="30">
        <v>1345</v>
      </c>
      <c r="K141" s="30">
        <v>1000</v>
      </c>
      <c r="L141" s="30">
        <v>1000</v>
      </c>
      <c r="M141" s="30" t="s">
        <v>1835</v>
      </c>
      <c r="N141" s="30">
        <v>3</v>
      </c>
      <c r="O141" s="30" t="s">
        <v>1836</v>
      </c>
      <c r="P141" s="30" t="s">
        <v>1837</v>
      </c>
      <c r="Q141" s="31"/>
    </row>
    <row r="142" spans="1:17">
      <c r="A142" s="29">
        <v>140</v>
      </c>
      <c r="B142" s="30" t="s">
        <v>2105</v>
      </c>
      <c r="C142" s="31" t="s">
        <v>2106</v>
      </c>
      <c r="E142" s="32">
        <v>502</v>
      </c>
      <c r="F142" s="30" t="s">
        <v>1819</v>
      </c>
      <c r="G142" s="30">
        <v>3</v>
      </c>
      <c r="H142" s="30">
        <v>60</v>
      </c>
      <c r="I142" s="30">
        <v>1560</v>
      </c>
      <c r="J142" s="30">
        <v>1560</v>
      </c>
      <c r="K142" s="30">
        <v>1000</v>
      </c>
      <c r="L142" s="30">
        <v>1000</v>
      </c>
      <c r="M142" s="30" t="s">
        <v>1866</v>
      </c>
      <c r="N142" s="30">
        <v>4</v>
      </c>
      <c r="O142" s="30" t="s">
        <v>1867</v>
      </c>
      <c r="P142" s="30" t="s">
        <v>1868</v>
      </c>
      <c r="Q142" s="31"/>
    </row>
    <row r="143" spans="1:17">
      <c r="A143" s="29">
        <v>141</v>
      </c>
      <c r="B143" s="30" t="s">
        <v>2107</v>
      </c>
      <c r="C143" s="31" t="s">
        <v>2108</v>
      </c>
      <c r="E143" s="32">
        <v>502</v>
      </c>
      <c r="F143" s="30" t="s">
        <v>1819</v>
      </c>
      <c r="G143" s="30">
        <v>4</v>
      </c>
      <c r="H143" s="30">
        <v>80</v>
      </c>
      <c r="I143" s="30">
        <v>1809</v>
      </c>
      <c r="J143" s="30">
        <v>1809</v>
      </c>
      <c r="K143" s="30">
        <v>1000</v>
      </c>
      <c r="L143" s="30">
        <v>1000</v>
      </c>
      <c r="M143" s="30" t="s">
        <v>1905</v>
      </c>
      <c r="N143" s="30">
        <v>4</v>
      </c>
      <c r="O143" s="30" t="s">
        <v>1906</v>
      </c>
      <c r="P143" s="30" t="s">
        <v>1907</v>
      </c>
      <c r="Q143" s="31"/>
    </row>
    <row r="144" spans="1:17">
      <c r="A144" s="29">
        <v>142</v>
      </c>
      <c r="B144" s="30" t="s">
        <v>2109</v>
      </c>
      <c r="C144" s="31" t="s">
        <v>2110</v>
      </c>
      <c r="E144" s="32">
        <v>502</v>
      </c>
      <c r="F144" s="30" t="s">
        <v>1819</v>
      </c>
      <c r="G144" s="30">
        <v>5</v>
      </c>
      <c r="H144" s="30">
        <v>100</v>
      </c>
      <c r="I144" s="30">
        <v>2098</v>
      </c>
      <c r="J144" s="30">
        <v>2098</v>
      </c>
      <c r="K144" s="30">
        <v>1000</v>
      </c>
      <c r="L144" s="30">
        <v>1000</v>
      </c>
      <c r="M144" s="30" t="s">
        <v>1910</v>
      </c>
      <c r="N144" s="30">
        <v>4</v>
      </c>
      <c r="O144" s="30" t="s">
        <v>1911</v>
      </c>
      <c r="P144" s="30" t="s">
        <v>1912</v>
      </c>
      <c r="Q144" s="31"/>
    </row>
    <row r="145" spans="1:17">
      <c r="A145" s="29">
        <v>143</v>
      </c>
      <c r="B145" s="30" t="s">
        <v>2111</v>
      </c>
      <c r="C145" s="31" t="s">
        <v>2112</v>
      </c>
      <c r="E145" s="32">
        <v>502</v>
      </c>
      <c r="F145" s="30" t="s">
        <v>1819</v>
      </c>
      <c r="G145" s="30">
        <v>6</v>
      </c>
      <c r="H145" s="30">
        <v>145</v>
      </c>
      <c r="I145" s="30">
        <f>INT(I144*1.16)</f>
        <v>2433</v>
      </c>
      <c r="J145" s="30">
        <v>2433</v>
      </c>
      <c r="K145" s="30">
        <v>1000</v>
      </c>
      <c r="L145" s="30">
        <v>1000</v>
      </c>
      <c r="M145" s="30" t="s">
        <v>1916</v>
      </c>
      <c r="N145" s="30">
        <v>4</v>
      </c>
      <c r="O145" s="30" t="s">
        <v>1814</v>
      </c>
      <c r="P145" s="30" t="s">
        <v>1917</v>
      </c>
      <c r="Q145" s="31" t="s">
        <v>1918</v>
      </c>
    </row>
    <row r="146" spans="1:17">
      <c r="A146" s="29">
        <v>144</v>
      </c>
      <c r="B146" s="30" t="s">
        <v>2113</v>
      </c>
      <c r="C146" s="31" t="s">
        <v>2114</v>
      </c>
      <c r="E146" s="32">
        <v>502</v>
      </c>
      <c r="F146" s="30" t="s">
        <v>1824</v>
      </c>
      <c r="G146" s="30">
        <v>0</v>
      </c>
      <c r="H146" s="30">
        <v>30</v>
      </c>
      <c r="I146" s="30">
        <v>1000</v>
      </c>
      <c r="J146" s="30">
        <v>1000</v>
      </c>
      <c r="K146" s="30">
        <v>1000</v>
      </c>
      <c r="L146" s="30">
        <v>1000</v>
      </c>
      <c r="M146" s="30" t="s">
        <v>1806</v>
      </c>
      <c r="N146" s="30">
        <v>2</v>
      </c>
      <c r="O146" s="30" t="s">
        <v>1807</v>
      </c>
      <c r="P146" s="30" t="s">
        <v>1814</v>
      </c>
      <c r="Q146" s="31"/>
    </row>
    <row r="147" spans="1:17">
      <c r="A147" s="29">
        <v>145</v>
      </c>
      <c r="B147" s="30" t="s">
        <v>2115</v>
      </c>
      <c r="C147" s="31" t="s">
        <v>2116</v>
      </c>
      <c r="E147" s="32">
        <v>502</v>
      </c>
      <c r="F147" s="30" t="s">
        <v>1824</v>
      </c>
      <c r="G147" s="30">
        <v>1</v>
      </c>
      <c r="H147" s="30">
        <v>40</v>
      </c>
      <c r="I147" s="30">
        <v>1160</v>
      </c>
      <c r="J147" s="30">
        <v>1160</v>
      </c>
      <c r="K147" s="30">
        <v>1000</v>
      </c>
      <c r="L147" s="30">
        <v>1000</v>
      </c>
      <c r="M147" s="30" t="s">
        <v>1809</v>
      </c>
      <c r="N147" s="30">
        <v>3</v>
      </c>
      <c r="O147" s="30" t="s">
        <v>1810</v>
      </c>
      <c r="P147" s="30" t="s">
        <v>1807</v>
      </c>
      <c r="Q147" s="31"/>
    </row>
    <row r="148" spans="1:17">
      <c r="A148" s="29">
        <v>146</v>
      </c>
      <c r="B148" s="30" t="s">
        <v>2117</v>
      </c>
      <c r="C148" s="31" t="s">
        <v>2118</v>
      </c>
      <c r="E148" s="32">
        <v>502</v>
      </c>
      <c r="F148" s="30" t="s">
        <v>1824</v>
      </c>
      <c r="G148" s="30">
        <v>2</v>
      </c>
      <c r="H148" s="30">
        <v>50</v>
      </c>
      <c r="I148" s="30">
        <v>1345</v>
      </c>
      <c r="J148" s="30">
        <v>1345</v>
      </c>
      <c r="K148" s="30">
        <v>1000</v>
      </c>
      <c r="L148" s="30">
        <v>1000</v>
      </c>
      <c r="M148" s="30" t="s">
        <v>1835</v>
      </c>
      <c r="N148" s="30">
        <v>3</v>
      </c>
      <c r="O148" s="30" t="s">
        <v>1836</v>
      </c>
      <c r="P148" s="30" t="s">
        <v>1837</v>
      </c>
      <c r="Q148" s="31"/>
    </row>
    <row r="149" spans="1:17">
      <c r="A149" s="29">
        <v>147</v>
      </c>
      <c r="B149" s="30" t="s">
        <v>2119</v>
      </c>
      <c r="C149" s="31" t="s">
        <v>2120</v>
      </c>
      <c r="E149" s="32">
        <v>502</v>
      </c>
      <c r="F149" s="30" t="s">
        <v>1824</v>
      </c>
      <c r="G149" s="30">
        <v>3</v>
      </c>
      <c r="H149" s="30">
        <v>60</v>
      </c>
      <c r="I149" s="30">
        <v>1560</v>
      </c>
      <c r="J149" s="30">
        <v>1560</v>
      </c>
      <c r="K149" s="30">
        <v>1000</v>
      </c>
      <c r="L149" s="30">
        <v>1000</v>
      </c>
      <c r="M149" s="30" t="s">
        <v>1866</v>
      </c>
      <c r="N149" s="30">
        <v>4</v>
      </c>
      <c r="O149" s="30" t="s">
        <v>1867</v>
      </c>
      <c r="P149" s="30" t="s">
        <v>1868</v>
      </c>
      <c r="Q149" s="31"/>
    </row>
    <row r="150" spans="1:17">
      <c r="A150" s="29">
        <v>148</v>
      </c>
      <c r="B150" s="30" t="s">
        <v>2121</v>
      </c>
      <c r="C150" s="31" t="s">
        <v>2122</v>
      </c>
      <c r="E150" s="32">
        <v>502</v>
      </c>
      <c r="F150" s="30" t="s">
        <v>1824</v>
      </c>
      <c r="G150" s="30">
        <v>4</v>
      </c>
      <c r="H150" s="30">
        <v>80</v>
      </c>
      <c r="I150" s="30">
        <v>1809</v>
      </c>
      <c r="J150" s="30">
        <v>1809</v>
      </c>
      <c r="K150" s="30">
        <v>1000</v>
      </c>
      <c r="L150" s="30">
        <v>1000</v>
      </c>
      <c r="M150" s="30" t="s">
        <v>1905</v>
      </c>
      <c r="N150" s="30">
        <v>4</v>
      </c>
      <c r="O150" s="30" t="s">
        <v>1906</v>
      </c>
      <c r="P150" s="30" t="s">
        <v>1907</v>
      </c>
      <c r="Q150" s="31"/>
    </row>
    <row r="151" spans="1:17">
      <c r="A151" s="29">
        <v>149</v>
      </c>
      <c r="B151" s="30" t="s">
        <v>2123</v>
      </c>
      <c r="C151" s="31" t="s">
        <v>2124</v>
      </c>
      <c r="E151" s="32">
        <v>502</v>
      </c>
      <c r="F151" s="30" t="s">
        <v>1824</v>
      </c>
      <c r="G151" s="30">
        <v>5</v>
      </c>
      <c r="H151" s="30">
        <v>100</v>
      </c>
      <c r="I151" s="30">
        <v>2098</v>
      </c>
      <c r="J151" s="30">
        <v>2098</v>
      </c>
      <c r="K151" s="30">
        <v>1000</v>
      </c>
      <c r="L151" s="30">
        <v>1000</v>
      </c>
      <c r="M151" s="30" t="s">
        <v>1910</v>
      </c>
      <c r="N151" s="30">
        <v>4</v>
      </c>
      <c r="O151" s="30" t="s">
        <v>1911</v>
      </c>
      <c r="P151" s="30" t="s">
        <v>1912</v>
      </c>
      <c r="Q151" s="31"/>
    </row>
    <row r="152" spans="1:17">
      <c r="A152" s="29">
        <v>150</v>
      </c>
      <c r="B152" s="30" t="s">
        <v>2125</v>
      </c>
      <c r="C152" s="31" t="s">
        <v>2126</v>
      </c>
      <c r="E152" s="34">
        <v>502</v>
      </c>
      <c r="F152" s="35" t="s">
        <v>1824</v>
      </c>
      <c r="G152" s="35">
        <v>6</v>
      </c>
      <c r="H152" s="35">
        <v>145</v>
      </c>
      <c r="I152" s="35">
        <f>INT(I151*1.16)</f>
        <v>2433</v>
      </c>
      <c r="J152" s="35">
        <v>2433</v>
      </c>
      <c r="K152" s="35">
        <v>1000</v>
      </c>
      <c r="L152" s="35">
        <v>1000</v>
      </c>
      <c r="M152" s="35" t="s">
        <v>1916</v>
      </c>
      <c r="N152" s="35">
        <v>4</v>
      </c>
      <c r="O152" s="35"/>
      <c r="P152" s="35" t="s">
        <v>1917</v>
      </c>
      <c r="Q152" s="36" t="s">
        <v>1918</v>
      </c>
    </row>
    <row r="153" spans="1:3">
      <c r="A153" s="29">
        <v>151</v>
      </c>
      <c r="B153" s="30" t="s">
        <v>2127</v>
      </c>
      <c r="C153" s="31" t="s">
        <v>2128</v>
      </c>
    </row>
    <row r="154" spans="1:3">
      <c r="A154" s="29">
        <v>152</v>
      </c>
      <c r="B154" s="30" t="s">
        <v>2129</v>
      </c>
      <c r="C154" s="31" t="s">
        <v>2130</v>
      </c>
    </row>
    <row r="155" spans="1:3">
      <c r="A155" s="29">
        <v>153</v>
      </c>
      <c r="B155" s="30" t="s">
        <v>2131</v>
      </c>
      <c r="C155" s="31" t="s">
        <v>2132</v>
      </c>
    </row>
    <row r="156" spans="1:3">
      <c r="A156" s="29">
        <v>154</v>
      </c>
      <c r="B156" s="30" t="s">
        <v>2133</v>
      </c>
      <c r="C156" s="31" t="s">
        <v>2134</v>
      </c>
    </row>
    <row r="157" spans="1:3">
      <c r="A157" s="29">
        <v>155</v>
      </c>
      <c r="B157" s="30" t="s">
        <v>2135</v>
      </c>
      <c r="C157" s="31" t="s">
        <v>2136</v>
      </c>
    </row>
    <row r="158" spans="1:3">
      <c r="A158" s="29">
        <v>156</v>
      </c>
      <c r="B158" s="30" t="s">
        <v>2137</v>
      </c>
      <c r="C158" s="31" t="s">
        <v>2138</v>
      </c>
    </row>
    <row r="159" spans="1:3">
      <c r="A159" s="29">
        <v>157</v>
      </c>
      <c r="B159" s="30" t="s">
        <v>2139</v>
      </c>
      <c r="C159" s="31" t="s">
        <v>2140</v>
      </c>
    </row>
    <row r="160" spans="1:3">
      <c r="A160" s="29">
        <v>158</v>
      </c>
      <c r="B160" s="30" t="s">
        <v>2141</v>
      </c>
      <c r="C160" s="31" t="s">
        <v>2142</v>
      </c>
    </row>
    <row r="161" spans="1:3">
      <c r="A161" s="29">
        <v>159</v>
      </c>
      <c r="B161" s="30" t="s">
        <v>2143</v>
      </c>
      <c r="C161" s="31" t="s">
        <v>2144</v>
      </c>
    </row>
    <row r="162" spans="1:3">
      <c r="A162" s="29">
        <v>160</v>
      </c>
      <c r="B162" s="30" t="s">
        <v>2145</v>
      </c>
      <c r="C162" s="31" t="s">
        <v>2146</v>
      </c>
    </row>
    <row r="163" spans="1:3">
      <c r="A163" s="29">
        <v>161</v>
      </c>
      <c r="B163" s="30" t="s">
        <v>2147</v>
      </c>
      <c r="C163" s="31" t="s">
        <v>2148</v>
      </c>
    </row>
    <row r="164" spans="1:3">
      <c r="A164" s="29">
        <v>162</v>
      </c>
      <c r="B164" s="30" t="s">
        <v>2149</v>
      </c>
      <c r="C164" s="31" t="s">
        <v>2150</v>
      </c>
    </row>
    <row r="165" spans="1:3">
      <c r="A165" s="29">
        <v>163</v>
      </c>
      <c r="B165" s="30" t="s">
        <v>2151</v>
      </c>
      <c r="C165" s="31" t="s">
        <v>2152</v>
      </c>
    </row>
    <row r="166" spans="1:3">
      <c r="A166" s="29">
        <v>164</v>
      </c>
      <c r="B166" s="30" t="s">
        <v>2153</v>
      </c>
      <c r="C166" s="31" t="s">
        <v>2154</v>
      </c>
    </row>
    <row r="167" spans="1:3">
      <c r="A167" s="29">
        <v>165</v>
      </c>
      <c r="B167" s="30" t="s">
        <v>2155</v>
      </c>
      <c r="C167" s="31" t="s">
        <v>2156</v>
      </c>
    </row>
    <row r="168" spans="1:3">
      <c r="A168" s="29">
        <v>166</v>
      </c>
      <c r="B168" s="30" t="s">
        <v>2157</v>
      </c>
      <c r="C168" s="31" t="s">
        <v>2158</v>
      </c>
    </row>
    <row r="169" spans="1:3">
      <c r="A169" s="29">
        <v>167</v>
      </c>
      <c r="B169" s="30" t="s">
        <v>2159</v>
      </c>
      <c r="C169" s="31" t="s">
        <v>2160</v>
      </c>
    </row>
    <row r="170" spans="1:3">
      <c r="A170" s="29">
        <v>168</v>
      </c>
      <c r="B170" s="30" t="s">
        <v>2161</v>
      </c>
      <c r="C170" s="31" t="s">
        <v>2162</v>
      </c>
    </row>
    <row r="171" spans="1:3">
      <c r="A171" s="29">
        <v>169</v>
      </c>
      <c r="B171" s="30" t="s">
        <v>2163</v>
      </c>
      <c r="C171" s="31" t="s">
        <v>2164</v>
      </c>
    </row>
    <row r="172" spans="1:3">
      <c r="A172" s="29">
        <v>170</v>
      </c>
      <c r="B172" s="30" t="s">
        <v>2165</v>
      </c>
      <c r="C172" s="31" t="s">
        <v>2166</v>
      </c>
    </row>
    <row r="173" spans="1:3">
      <c r="A173" s="29">
        <v>171</v>
      </c>
      <c r="B173" s="30" t="s">
        <v>2167</v>
      </c>
      <c r="C173" s="31" t="s">
        <v>2168</v>
      </c>
    </row>
    <row r="174" spans="1:3">
      <c r="A174" s="29">
        <v>172</v>
      </c>
      <c r="B174" s="30" t="s">
        <v>2169</v>
      </c>
      <c r="C174" s="31" t="s">
        <v>2170</v>
      </c>
    </row>
    <row r="175" spans="1:3">
      <c r="A175" s="29">
        <v>173</v>
      </c>
      <c r="B175" s="30" t="s">
        <v>2171</v>
      </c>
      <c r="C175" s="31" t="s">
        <v>2172</v>
      </c>
    </row>
    <row r="176" spans="1:3">
      <c r="A176" s="29">
        <v>174</v>
      </c>
      <c r="B176" s="30" t="s">
        <v>2173</v>
      </c>
      <c r="C176" s="31" t="s">
        <v>2174</v>
      </c>
    </row>
    <row r="177" spans="1:3">
      <c r="A177" s="29">
        <v>175</v>
      </c>
      <c r="B177" s="30" t="s">
        <v>2175</v>
      </c>
      <c r="C177" s="31" t="s">
        <v>2176</v>
      </c>
    </row>
    <row r="178" spans="1:3">
      <c r="A178" s="29">
        <v>176</v>
      </c>
      <c r="B178" s="30" t="s">
        <v>2177</v>
      </c>
      <c r="C178" s="31" t="s">
        <v>2178</v>
      </c>
    </row>
    <row r="179" spans="1:3">
      <c r="A179" s="29">
        <v>177</v>
      </c>
      <c r="B179" s="30" t="s">
        <v>2179</v>
      </c>
      <c r="C179" s="31" t="s">
        <v>2180</v>
      </c>
    </row>
    <row r="180" spans="1:3">
      <c r="A180" s="29">
        <v>178</v>
      </c>
      <c r="B180" s="30" t="s">
        <v>2181</v>
      </c>
      <c r="C180" s="31" t="s">
        <v>2182</v>
      </c>
    </row>
    <row r="181" spans="1:3">
      <c r="A181" s="29">
        <v>179</v>
      </c>
      <c r="B181" s="30" t="s">
        <v>2183</v>
      </c>
      <c r="C181" s="31" t="s">
        <v>2184</v>
      </c>
    </row>
    <row r="182" spans="1:3">
      <c r="A182" s="29">
        <v>180</v>
      </c>
      <c r="B182" s="30" t="s">
        <v>2185</v>
      </c>
      <c r="C182" s="31" t="s">
        <v>2186</v>
      </c>
    </row>
    <row r="183" spans="1:3">
      <c r="A183" s="29">
        <v>181</v>
      </c>
      <c r="B183" s="30" t="s">
        <v>2187</v>
      </c>
      <c r="C183" s="31" t="s">
        <v>2188</v>
      </c>
    </row>
    <row r="184" spans="1:3">
      <c r="A184" s="29">
        <v>182</v>
      </c>
      <c r="B184" s="30" t="s">
        <v>2189</v>
      </c>
      <c r="C184" s="31" t="s">
        <v>2190</v>
      </c>
    </row>
    <row r="185" spans="1:3">
      <c r="A185" s="29">
        <v>183</v>
      </c>
      <c r="B185" s="30" t="s">
        <v>2191</v>
      </c>
      <c r="C185" s="31" t="s">
        <v>2192</v>
      </c>
    </row>
    <row r="186" spans="1:3">
      <c r="A186" s="29">
        <v>184</v>
      </c>
      <c r="B186" s="30" t="s">
        <v>2193</v>
      </c>
      <c r="C186" s="31" t="s">
        <v>2194</v>
      </c>
    </row>
    <row r="187" spans="1:3">
      <c r="A187" s="29">
        <v>185</v>
      </c>
      <c r="B187" s="30" t="s">
        <v>2195</v>
      </c>
      <c r="C187" s="31" t="s">
        <v>2196</v>
      </c>
    </row>
    <row r="188" spans="1:3">
      <c r="A188" s="29">
        <v>186</v>
      </c>
      <c r="B188" s="30" t="s">
        <v>2197</v>
      </c>
      <c r="C188" s="31" t="s">
        <v>2198</v>
      </c>
    </row>
    <row r="189" spans="1:3">
      <c r="A189" s="29">
        <v>187</v>
      </c>
      <c r="B189" s="30" t="s">
        <v>2199</v>
      </c>
      <c r="C189" s="31" t="s">
        <v>2200</v>
      </c>
    </row>
    <row r="190" spans="1:3">
      <c r="A190" s="29">
        <v>188</v>
      </c>
      <c r="B190" s="30" t="s">
        <v>2201</v>
      </c>
      <c r="C190" s="31" t="s">
        <v>2202</v>
      </c>
    </row>
    <row r="191" spans="1:3">
      <c r="A191" s="29">
        <v>189</v>
      </c>
      <c r="B191" s="30" t="s">
        <v>2203</v>
      </c>
      <c r="C191" s="31" t="s">
        <v>2204</v>
      </c>
    </row>
    <row r="192" spans="1:3">
      <c r="A192" s="29">
        <v>190</v>
      </c>
      <c r="B192" s="30" t="s">
        <v>2205</v>
      </c>
      <c r="C192" s="31" t="s">
        <v>2206</v>
      </c>
    </row>
    <row r="193" spans="1:3">
      <c r="A193" s="29">
        <v>191</v>
      </c>
      <c r="B193" s="30" t="s">
        <v>2207</v>
      </c>
      <c r="C193" s="31" t="s">
        <v>2208</v>
      </c>
    </row>
    <row r="194" spans="1:3">
      <c r="A194" s="29">
        <v>192</v>
      </c>
      <c r="B194" s="30" t="s">
        <v>2209</v>
      </c>
      <c r="C194" s="31" t="s">
        <v>2210</v>
      </c>
    </row>
    <row r="195" spans="1:3">
      <c r="A195" s="29">
        <v>193</v>
      </c>
      <c r="B195" s="30" t="s">
        <v>2211</v>
      </c>
      <c r="C195" s="31" t="s">
        <v>2212</v>
      </c>
    </row>
    <row r="196" spans="1:3">
      <c r="A196" s="29">
        <v>194</v>
      </c>
      <c r="B196" s="30" t="s">
        <v>2213</v>
      </c>
      <c r="C196" s="31" t="s">
        <v>2214</v>
      </c>
    </row>
    <row r="197" spans="1:3">
      <c r="A197" s="29">
        <v>195</v>
      </c>
      <c r="B197" s="30" t="s">
        <v>2215</v>
      </c>
      <c r="C197" s="31" t="s">
        <v>2216</v>
      </c>
    </row>
    <row r="198" spans="1:3">
      <c r="A198" s="29">
        <v>196</v>
      </c>
      <c r="B198" s="30" t="s">
        <v>2217</v>
      </c>
      <c r="C198" s="31" t="s">
        <v>2218</v>
      </c>
    </row>
    <row r="199" spans="1:3">
      <c r="A199" s="29">
        <v>197</v>
      </c>
      <c r="B199" s="30" t="s">
        <v>2219</v>
      </c>
      <c r="C199" s="31" t="s">
        <v>2220</v>
      </c>
    </row>
    <row r="200" spans="1:3">
      <c r="A200" s="29">
        <v>198</v>
      </c>
      <c r="B200" s="30" t="s">
        <v>2221</v>
      </c>
      <c r="C200" s="31" t="s">
        <v>2222</v>
      </c>
    </row>
    <row r="201" spans="1:3">
      <c r="A201" s="29">
        <v>199</v>
      </c>
      <c r="B201" s="30" t="s">
        <v>2223</v>
      </c>
      <c r="C201" s="31" t="s">
        <v>2224</v>
      </c>
    </row>
    <row r="202" spans="1:3">
      <c r="A202" s="29">
        <v>200</v>
      </c>
      <c r="B202" s="30" t="s">
        <v>2225</v>
      </c>
      <c r="C202" s="31" t="s">
        <v>2226</v>
      </c>
    </row>
    <row r="203" spans="1:3">
      <c r="A203" s="29">
        <v>201</v>
      </c>
      <c r="B203" s="30" t="s">
        <v>2227</v>
      </c>
      <c r="C203" s="31" t="s">
        <v>2228</v>
      </c>
    </row>
    <row r="204" spans="1:3">
      <c r="A204" s="29">
        <v>202</v>
      </c>
      <c r="B204" s="30" t="s">
        <v>2229</v>
      </c>
      <c r="C204" s="31" t="s">
        <v>2230</v>
      </c>
    </row>
    <row r="205" spans="1:3">
      <c r="A205" s="29">
        <v>203</v>
      </c>
      <c r="B205" s="30" t="s">
        <v>2231</v>
      </c>
      <c r="C205" s="31" t="s">
        <v>2232</v>
      </c>
    </row>
    <row r="206" spans="1:3">
      <c r="A206" s="29">
        <v>204</v>
      </c>
      <c r="B206" s="30" t="s">
        <v>2233</v>
      </c>
      <c r="C206" s="31" t="s">
        <v>2234</v>
      </c>
    </row>
    <row r="207" spans="1:3">
      <c r="A207" s="29">
        <v>205</v>
      </c>
      <c r="B207" s="30" t="s">
        <v>2235</v>
      </c>
      <c r="C207" s="31" t="s">
        <v>2236</v>
      </c>
    </row>
    <row r="208" spans="1:3">
      <c r="A208" s="29">
        <v>206</v>
      </c>
      <c r="B208" s="30" t="s">
        <v>2237</v>
      </c>
      <c r="C208" s="31" t="s">
        <v>2238</v>
      </c>
    </row>
    <row r="209" spans="1:3">
      <c r="A209" s="29">
        <v>207</v>
      </c>
      <c r="B209" s="30" t="s">
        <v>2239</v>
      </c>
      <c r="C209" s="31" t="s">
        <v>2240</v>
      </c>
    </row>
    <row r="210" spans="1:3">
      <c r="A210" s="29">
        <v>208</v>
      </c>
      <c r="B210" s="30" t="s">
        <v>2241</v>
      </c>
      <c r="C210" s="31" t="s">
        <v>2242</v>
      </c>
    </row>
    <row r="211" spans="1:3">
      <c r="A211" s="29">
        <v>209</v>
      </c>
      <c r="B211" s="30" t="s">
        <v>2243</v>
      </c>
      <c r="C211" s="31" t="s">
        <v>2244</v>
      </c>
    </row>
    <row r="212" spans="1:3">
      <c r="A212" s="29">
        <v>210</v>
      </c>
      <c r="B212" s="30" t="s">
        <v>2245</v>
      </c>
      <c r="C212" s="31" t="s">
        <v>2246</v>
      </c>
    </row>
    <row r="213" spans="1:3">
      <c r="A213" s="29">
        <v>211</v>
      </c>
      <c r="B213" s="30" t="s">
        <v>2247</v>
      </c>
      <c r="C213" s="31" t="s">
        <v>2248</v>
      </c>
    </row>
    <row r="214" spans="1:3">
      <c r="A214" s="29">
        <v>212</v>
      </c>
      <c r="B214" s="30" t="s">
        <v>2249</v>
      </c>
      <c r="C214" s="31" t="s">
        <v>2250</v>
      </c>
    </row>
    <row r="215" spans="1:3">
      <c r="A215" s="29">
        <v>213</v>
      </c>
      <c r="B215" s="30" t="s">
        <v>2251</v>
      </c>
      <c r="C215" s="31" t="s">
        <v>2252</v>
      </c>
    </row>
    <row r="216" spans="1:3">
      <c r="A216" s="29">
        <v>214</v>
      </c>
      <c r="B216" s="30" t="s">
        <v>2253</v>
      </c>
      <c r="C216" s="31" t="s">
        <v>2254</v>
      </c>
    </row>
    <row r="217" spans="1:3">
      <c r="A217" s="29">
        <v>215</v>
      </c>
      <c r="B217" s="30" t="s">
        <v>2255</v>
      </c>
      <c r="C217" s="31" t="s">
        <v>2256</v>
      </c>
    </row>
    <row r="218" spans="1:3">
      <c r="A218" s="29">
        <v>216</v>
      </c>
      <c r="B218" s="30" t="s">
        <v>2257</v>
      </c>
      <c r="C218" s="31" t="s">
        <v>2258</v>
      </c>
    </row>
    <row r="219" spans="1:3">
      <c r="A219" s="29">
        <v>217</v>
      </c>
      <c r="B219" s="30" t="s">
        <v>2259</v>
      </c>
      <c r="C219" s="31" t="s">
        <v>2260</v>
      </c>
    </row>
    <row r="220" spans="1:3">
      <c r="A220" s="29">
        <v>218</v>
      </c>
      <c r="B220" s="30" t="s">
        <v>2261</v>
      </c>
      <c r="C220" s="31" t="s">
        <v>2262</v>
      </c>
    </row>
    <row r="221" spans="1:3">
      <c r="A221" s="29">
        <v>219</v>
      </c>
      <c r="B221" s="30" t="s">
        <v>2263</v>
      </c>
      <c r="C221" s="31" t="s">
        <v>2264</v>
      </c>
    </row>
    <row r="222" spans="1:3">
      <c r="A222" s="29">
        <v>220</v>
      </c>
      <c r="B222" s="30" t="s">
        <v>2265</v>
      </c>
      <c r="C222" s="31" t="s">
        <v>2266</v>
      </c>
    </row>
    <row r="223" spans="1:3">
      <c r="A223" s="29">
        <v>221</v>
      </c>
      <c r="B223" s="30" t="s">
        <v>2267</v>
      </c>
      <c r="C223" s="31" t="s">
        <v>2268</v>
      </c>
    </row>
    <row r="224" spans="1:3">
      <c r="A224" s="29">
        <v>222</v>
      </c>
      <c r="B224" s="30" t="s">
        <v>2269</v>
      </c>
      <c r="C224" s="31" t="s">
        <v>2270</v>
      </c>
    </row>
    <row r="225" spans="1:3">
      <c r="A225" s="29">
        <v>223</v>
      </c>
      <c r="B225" s="30" t="s">
        <v>2271</v>
      </c>
      <c r="C225" s="31" t="s">
        <v>2272</v>
      </c>
    </row>
    <row r="226" spans="1:3">
      <c r="A226" s="29">
        <v>224</v>
      </c>
      <c r="B226" s="30" t="s">
        <v>2273</v>
      </c>
      <c r="C226" s="31" t="s">
        <v>2274</v>
      </c>
    </row>
    <row r="227" spans="1:3">
      <c r="A227" s="29">
        <v>225</v>
      </c>
      <c r="B227" s="30" t="s">
        <v>2275</v>
      </c>
      <c r="C227" s="31" t="s">
        <v>2276</v>
      </c>
    </row>
    <row r="228" spans="1:3">
      <c r="A228" s="29">
        <v>226</v>
      </c>
      <c r="B228" s="30" t="s">
        <v>2277</v>
      </c>
      <c r="C228" s="31" t="s">
        <v>2278</v>
      </c>
    </row>
    <row r="229" spans="1:3">
      <c r="A229" s="29">
        <v>227</v>
      </c>
      <c r="B229" s="30" t="s">
        <v>2279</v>
      </c>
      <c r="C229" s="31" t="s">
        <v>2280</v>
      </c>
    </row>
    <row r="230" spans="1:3">
      <c r="A230" s="29">
        <v>228</v>
      </c>
      <c r="B230" s="30" t="s">
        <v>2281</v>
      </c>
      <c r="C230" s="31" t="s">
        <v>2282</v>
      </c>
    </row>
    <row r="231" spans="1:3">
      <c r="A231" s="29">
        <v>229</v>
      </c>
      <c r="B231" s="30" t="s">
        <v>2283</v>
      </c>
      <c r="C231" s="31" t="s">
        <v>2284</v>
      </c>
    </row>
    <row r="232" spans="1:3">
      <c r="A232" s="29">
        <v>230</v>
      </c>
      <c r="B232" s="30" t="s">
        <v>2285</v>
      </c>
      <c r="C232" s="31" t="s">
        <v>2286</v>
      </c>
    </row>
    <row r="233" spans="1:3">
      <c r="A233" s="29">
        <v>231</v>
      </c>
      <c r="B233" s="30" t="s">
        <v>2287</v>
      </c>
      <c r="C233" s="31" t="s">
        <v>2288</v>
      </c>
    </row>
    <row r="234" spans="1:3">
      <c r="A234" s="29">
        <v>232</v>
      </c>
      <c r="B234" s="30" t="s">
        <v>2289</v>
      </c>
      <c r="C234" s="31" t="s">
        <v>2290</v>
      </c>
    </row>
    <row r="235" spans="1:3">
      <c r="A235" s="29">
        <v>233</v>
      </c>
      <c r="B235" s="30" t="s">
        <v>2291</v>
      </c>
      <c r="C235" s="31" t="s">
        <v>2292</v>
      </c>
    </row>
    <row r="236" spans="1:3">
      <c r="A236" s="29">
        <v>234</v>
      </c>
      <c r="B236" s="30" t="s">
        <v>2293</v>
      </c>
      <c r="C236" s="31" t="s">
        <v>2294</v>
      </c>
    </row>
    <row r="237" spans="1:3">
      <c r="A237" s="29">
        <v>235</v>
      </c>
      <c r="B237" s="30" t="s">
        <v>2295</v>
      </c>
      <c r="C237" s="31" t="s">
        <v>2296</v>
      </c>
    </row>
    <row r="238" spans="1:3">
      <c r="A238" s="29">
        <v>236</v>
      </c>
      <c r="B238" s="30" t="s">
        <v>2297</v>
      </c>
      <c r="C238" s="31" t="s">
        <v>2298</v>
      </c>
    </row>
    <row r="239" spans="1:3">
      <c r="A239" s="29">
        <v>237</v>
      </c>
      <c r="B239" s="30" t="s">
        <v>2299</v>
      </c>
      <c r="C239" s="31" t="s">
        <v>2300</v>
      </c>
    </row>
    <row r="240" spans="1:3">
      <c r="A240" s="29">
        <v>238</v>
      </c>
      <c r="B240" s="30" t="s">
        <v>2301</v>
      </c>
      <c r="C240" s="31" t="s">
        <v>2302</v>
      </c>
    </row>
    <row r="241" spans="1:3">
      <c r="A241" s="29">
        <v>239</v>
      </c>
      <c r="B241" s="30" t="s">
        <v>2303</v>
      </c>
      <c r="C241" s="31" t="s">
        <v>2304</v>
      </c>
    </row>
    <row r="242" spans="1:3">
      <c r="A242" s="29">
        <v>240</v>
      </c>
      <c r="B242" s="30" t="s">
        <v>2305</v>
      </c>
      <c r="C242" s="31" t="s">
        <v>2306</v>
      </c>
    </row>
    <row r="243" spans="1:3">
      <c r="A243" s="29">
        <v>241</v>
      </c>
      <c r="B243" s="30" t="s">
        <v>2307</v>
      </c>
      <c r="C243" s="31" t="s">
        <v>2308</v>
      </c>
    </row>
    <row r="244" spans="1:3">
      <c r="A244" s="29">
        <v>242</v>
      </c>
      <c r="B244" s="30" t="s">
        <v>2309</v>
      </c>
      <c r="C244" s="31" t="s">
        <v>2310</v>
      </c>
    </row>
    <row r="245" spans="1:3">
      <c r="A245" s="29">
        <v>243</v>
      </c>
      <c r="B245" s="30" t="s">
        <v>2311</v>
      </c>
      <c r="C245" s="31" t="s">
        <v>2312</v>
      </c>
    </row>
    <row r="246" spans="1:3">
      <c r="A246" s="29">
        <v>244</v>
      </c>
      <c r="B246" s="30" t="s">
        <v>2313</v>
      </c>
      <c r="C246" s="31" t="s">
        <v>2314</v>
      </c>
    </row>
    <row r="247" spans="1:3">
      <c r="A247" s="29">
        <v>245</v>
      </c>
      <c r="B247" s="30" t="s">
        <v>2315</v>
      </c>
      <c r="C247" s="31" t="s">
        <v>2316</v>
      </c>
    </row>
    <row r="248" spans="1:3">
      <c r="A248" s="29">
        <v>246</v>
      </c>
      <c r="B248" s="30" t="s">
        <v>2317</v>
      </c>
      <c r="C248" s="31" t="s">
        <v>2318</v>
      </c>
    </row>
    <row r="249" spans="1:3">
      <c r="A249" s="29">
        <v>247</v>
      </c>
      <c r="B249" s="30" t="s">
        <v>2319</v>
      </c>
      <c r="C249" s="31" t="s">
        <v>2320</v>
      </c>
    </row>
    <row r="250" spans="1:3">
      <c r="A250" s="29">
        <v>248</v>
      </c>
      <c r="B250" s="30" t="s">
        <v>2321</v>
      </c>
      <c r="C250" s="31" t="s">
        <v>2322</v>
      </c>
    </row>
    <row r="251" spans="1:3">
      <c r="A251" s="29">
        <v>249</v>
      </c>
      <c r="B251" s="30" t="s">
        <v>2323</v>
      </c>
      <c r="C251" s="31" t="s">
        <v>2324</v>
      </c>
    </row>
    <row r="252" spans="1:3">
      <c r="A252" s="29">
        <v>250</v>
      </c>
      <c r="B252" s="30" t="s">
        <v>2325</v>
      </c>
      <c r="C252" s="31" t="s">
        <v>2326</v>
      </c>
    </row>
    <row r="253" spans="1:3">
      <c r="A253" s="29">
        <v>251</v>
      </c>
      <c r="B253" s="30" t="s">
        <v>2327</v>
      </c>
      <c r="C253" s="31" t="s">
        <v>2328</v>
      </c>
    </row>
    <row r="254" spans="1:3">
      <c r="A254" s="29">
        <v>252</v>
      </c>
      <c r="B254" s="30" t="s">
        <v>2329</v>
      </c>
      <c r="C254" s="31" t="s">
        <v>2330</v>
      </c>
    </row>
    <row r="255" spans="1:3">
      <c r="A255" s="29">
        <v>253</v>
      </c>
      <c r="B255" s="30" t="s">
        <v>2331</v>
      </c>
      <c r="C255" s="31" t="s">
        <v>2332</v>
      </c>
    </row>
    <row r="256" spans="1:3">
      <c r="A256" s="29">
        <v>254</v>
      </c>
      <c r="B256" s="30" t="s">
        <v>2333</v>
      </c>
      <c r="C256" s="31" t="s">
        <v>2334</v>
      </c>
    </row>
    <row r="257" spans="1:3">
      <c r="A257" s="29">
        <v>255</v>
      </c>
      <c r="B257" s="30" t="s">
        <v>2335</v>
      </c>
      <c r="C257" s="31" t="s">
        <v>2336</v>
      </c>
    </row>
    <row r="258" spans="1:3">
      <c r="A258" s="29">
        <v>256</v>
      </c>
      <c r="B258" s="30" t="s">
        <v>2337</v>
      </c>
      <c r="C258" s="31" t="s">
        <v>2338</v>
      </c>
    </row>
    <row r="259" spans="1:3">
      <c r="A259" s="29">
        <v>257</v>
      </c>
      <c r="B259" s="30" t="s">
        <v>2339</v>
      </c>
      <c r="C259" s="31" t="s">
        <v>2340</v>
      </c>
    </row>
    <row r="260" spans="1:3">
      <c r="A260" s="29">
        <v>258</v>
      </c>
      <c r="B260" s="30" t="s">
        <v>2341</v>
      </c>
      <c r="C260" s="31" t="s">
        <v>2342</v>
      </c>
    </row>
    <row r="261" spans="1:3">
      <c r="A261" s="29">
        <v>259</v>
      </c>
      <c r="B261" s="30" t="s">
        <v>2343</v>
      </c>
      <c r="C261" s="31" t="s">
        <v>2344</v>
      </c>
    </row>
    <row r="262" spans="1:3">
      <c r="A262" s="29">
        <v>260</v>
      </c>
      <c r="B262" s="30" t="s">
        <v>2345</v>
      </c>
      <c r="C262" s="31" t="s">
        <v>2346</v>
      </c>
    </row>
    <row r="263" spans="1:3">
      <c r="A263" s="29">
        <v>261</v>
      </c>
      <c r="B263" s="30" t="s">
        <v>2347</v>
      </c>
      <c r="C263" s="31" t="s">
        <v>2348</v>
      </c>
    </row>
    <row r="264" spans="1:3">
      <c r="A264" s="29">
        <v>262</v>
      </c>
      <c r="B264" s="30" t="s">
        <v>2349</v>
      </c>
      <c r="C264" s="31" t="s">
        <v>2350</v>
      </c>
    </row>
    <row r="265" spans="1:3">
      <c r="A265" s="29">
        <v>263</v>
      </c>
      <c r="B265" s="30" t="s">
        <v>2351</v>
      </c>
      <c r="C265" s="31" t="s">
        <v>2352</v>
      </c>
    </row>
    <row r="266" spans="1:3">
      <c r="A266" s="29">
        <v>264</v>
      </c>
      <c r="B266" s="30" t="s">
        <v>2353</v>
      </c>
      <c r="C266" s="31" t="s">
        <v>2354</v>
      </c>
    </row>
    <row r="267" spans="1:3">
      <c r="A267" s="29">
        <v>265</v>
      </c>
      <c r="B267" s="30" t="s">
        <v>2355</v>
      </c>
      <c r="C267" s="31" t="s">
        <v>2356</v>
      </c>
    </row>
    <row r="268" spans="1:3">
      <c r="A268" s="29">
        <v>266</v>
      </c>
      <c r="B268" s="30" t="s">
        <v>2357</v>
      </c>
      <c r="C268" s="31" t="s">
        <v>2358</v>
      </c>
    </row>
    <row r="269" spans="1:3">
      <c r="A269" s="29">
        <v>267</v>
      </c>
      <c r="B269" s="30" t="s">
        <v>2359</v>
      </c>
      <c r="C269" s="31" t="s">
        <v>2360</v>
      </c>
    </row>
    <row r="270" spans="1:3">
      <c r="A270" s="29">
        <v>268</v>
      </c>
      <c r="B270" s="30" t="s">
        <v>2361</v>
      </c>
      <c r="C270" s="31" t="s">
        <v>2362</v>
      </c>
    </row>
    <row r="271" spans="1:3">
      <c r="A271" s="29">
        <v>269</v>
      </c>
      <c r="B271" s="30" t="s">
        <v>2363</v>
      </c>
      <c r="C271" s="31" t="s">
        <v>2364</v>
      </c>
    </row>
    <row r="272" spans="1:3">
      <c r="A272" s="29">
        <v>270</v>
      </c>
      <c r="B272" s="30" t="s">
        <v>2365</v>
      </c>
      <c r="C272" s="31" t="s">
        <v>2366</v>
      </c>
    </row>
    <row r="273" spans="1:3">
      <c r="A273" s="29">
        <v>271</v>
      </c>
      <c r="B273" s="30" t="s">
        <v>2367</v>
      </c>
      <c r="C273" s="31" t="s">
        <v>2368</v>
      </c>
    </row>
    <row r="274" spans="1:3">
      <c r="A274" s="29">
        <v>272</v>
      </c>
      <c r="B274" s="30" t="s">
        <v>2369</v>
      </c>
      <c r="C274" s="31" t="s">
        <v>2370</v>
      </c>
    </row>
    <row r="275" spans="1:3">
      <c r="A275" s="29">
        <v>273</v>
      </c>
      <c r="B275" s="30" t="s">
        <v>2371</v>
      </c>
      <c r="C275" s="31" t="s">
        <v>2372</v>
      </c>
    </row>
    <row r="276" spans="1:3">
      <c r="A276" s="29">
        <v>274</v>
      </c>
      <c r="B276" s="30" t="s">
        <v>2373</v>
      </c>
      <c r="C276" s="31" t="s">
        <v>2374</v>
      </c>
    </row>
    <row r="277" spans="1:3">
      <c r="A277" s="29">
        <v>275</v>
      </c>
      <c r="B277" s="30" t="s">
        <v>2375</v>
      </c>
      <c r="C277" s="31" t="s">
        <v>2376</v>
      </c>
    </row>
    <row r="278" spans="1:3">
      <c r="A278" s="29">
        <v>276</v>
      </c>
      <c r="B278" s="30" t="s">
        <v>2377</v>
      </c>
      <c r="C278" s="31" t="s">
        <v>2378</v>
      </c>
    </row>
    <row r="279" spans="1:3">
      <c r="A279" s="29">
        <v>277</v>
      </c>
      <c r="B279" s="30" t="s">
        <v>2379</v>
      </c>
      <c r="C279" s="31" t="s">
        <v>2380</v>
      </c>
    </row>
    <row r="280" spans="1:3">
      <c r="A280" s="29">
        <v>278</v>
      </c>
      <c r="B280" s="30" t="s">
        <v>2381</v>
      </c>
      <c r="C280" s="31" t="s">
        <v>2382</v>
      </c>
    </row>
    <row r="281" spans="1:3">
      <c r="A281" s="29">
        <v>279</v>
      </c>
      <c r="B281" s="30" t="s">
        <v>2383</v>
      </c>
      <c r="C281" s="31" t="s">
        <v>2384</v>
      </c>
    </row>
    <row r="282" spans="1:3">
      <c r="A282" s="29">
        <v>280</v>
      </c>
      <c r="B282" s="30" t="s">
        <v>2385</v>
      </c>
      <c r="C282" s="31" t="s">
        <v>2386</v>
      </c>
    </row>
    <row r="283" spans="1:3">
      <c r="A283" s="29">
        <v>281</v>
      </c>
      <c r="B283" s="30" t="s">
        <v>2387</v>
      </c>
      <c r="C283" s="31" t="s">
        <v>2388</v>
      </c>
    </row>
    <row r="284" spans="1:3">
      <c r="A284" s="29">
        <v>282</v>
      </c>
      <c r="B284" s="30" t="s">
        <v>2389</v>
      </c>
      <c r="C284" s="31" t="s">
        <v>2390</v>
      </c>
    </row>
    <row r="285" spans="1:3">
      <c r="A285" s="29">
        <v>283</v>
      </c>
      <c r="B285" s="30" t="s">
        <v>2391</v>
      </c>
      <c r="C285" s="31" t="s">
        <v>2392</v>
      </c>
    </row>
    <row r="286" spans="1:3">
      <c r="A286" s="29">
        <v>284</v>
      </c>
      <c r="B286" s="30" t="s">
        <v>2393</v>
      </c>
      <c r="C286" s="31" t="s">
        <v>2394</v>
      </c>
    </row>
    <row r="287" spans="1:3">
      <c r="A287" s="29">
        <v>285</v>
      </c>
      <c r="B287" s="30" t="s">
        <v>2395</v>
      </c>
      <c r="C287" s="31" t="s">
        <v>2396</v>
      </c>
    </row>
    <row r="288" spans="1:3">
      <c r="A288" s="29">
        <v>286</v>
      </c>
      <c r="B288" s="30" t="s">
        <v>2397</v>
      </c>
      <c r="C288" s="31" t="s">
        <v>2398</v>
      </c>
    </row>
    <row r="289" spans="1:3">
      <c r="A289" s="29">
        <v>287</v>
      </c>
      <c r="B289" s="30" t="s">
        <v>2399</v>
      </c>
      <c r="C289" s="31" t="s">
        <v>2400</v>
      </c>
    </row>
    <row r="290" spans="1:3">
      <c r="A290" s="29">
        <v>288</v>
      </c>
      <c r="B290" s="30" t="s">
        <v>2401</v>
      </c>
      <c r="C290" s="31" t="s">
        <v>2402</v>
      </c>
    </row>
    <row r="291" spans="1:3">
      <c r="A291" s="29">
        <v>289</v>
      </c>
      <c r="B291" s="30" t="s">
        <v>2403</v>
      </c>
      <c r="C291" s="31" t="s">
        <v>2404</v>
      </c>
    </row>
    <row r="292" spans="1:3">
      <c r="A292" s="29">
        <v>290</v>
      </c>
      <c r="B292" s="30" t="s">
        <v>2405</v>
      </c>
      <c r="C292" s="31" t="s">
        <v>2406</v>
      </c>
    </row>
    <row r="293" spans="1:3">
      <c r="A293" s="29">
        <v>291</v>
      </c>
      <c r="B293" s="30" t="s">
        <v>2407</v>
      </c>
      <c r="C293" s="31" t="s">
        <v>2408</v>
      </c>
    </row>
    <row r="294" spans="1:3">
      <c r="A294" s="29">
        <v>292</v>
      </c>
      <c r="B294" s="30" t="s">
        <v>2409</v>
      </c>
      <c r="C294" s="31" t="s">
        <v>2410</v>
      </c>
    </row>
    <row r="295" spans="1:3">
      <c r="A295" s="29">
        <v>293</v>
      </c>
      <c r="B295" s="30" t="s">
        <v>2411</v>
      </c>
      <c r="C295" s="31" t="s">
        <v>2412</v>
      </c>
    </row>
    <row r="296" spans="1:3">
      <c r="A296" s="29">
        <v>294</v>
      </c>
      <c r="B296" s="30" t="s">
        <v>2413</v>
      </c>
      <c r="C296" s="31" t="s">
        <v>2414</v>
      </c>
    </row>
    <row r="297" spans="1:3">
      <c r="A297" s="29">
        <v>295</v>
      </c>
      <c r="B297" s="30" t="s">
        <v>2415</v>
      </c>
      <c r="C297" s="31" t="s">
        <v>2416</v>
      </c>
    </row>
    <row r="298" spans="1:3">
      <c r="A298" s="29">
        <v>296</v>
      </c>
      <c r="B298" s="30" t="s">
        <v>2417</v>
      </c>
      <c r="C298" s="31" t="s">
        <v>2418</v>
      </c>
    </row>
    <row r="299" spans="1:3">
      <c r="A299" s="29">
        <v>297</v>
      </c>
      <c r="B299" s="30" t="s">
        <v>2419</v>
      </c>
      <c r="C299" s="31" t="s">
        <v>2420</v>
      </c>
    </row>
    <row r="300" spans="1:3">
      <c r="A300" s="29">
        <v>298</v>
      </c>
      <c r="B300" s="30" t="s">
        <v>2421</v>
      </c>
      <c r="C300" s="31" t="s">
        <v>2422</v>
      </c>
    </row>
    <row r="301" spans="1:3">
      <c r="A301" s="29">
        <v>299</v>
      </c>
      <c r="B301" s="30" t="s">
        <v>2423</v>
      </c>
      <c r="C301" s="31" t="s">
        <v>2424</v>
      </c>
    </row>
    <row r="302" spans="1:3">
      <c r="A302" s="29">
        <v>300</v>
      </c>
      <c r="B302" s="30" t="s">
        <v>2425</v>
      </c>
      <c r="C302" s="31" t="s">
        <v>2426</v>
      </c>
    </row>
    <row r="303" spans="1:3">
      <c r="A303" s="29">
        <v>301</v>
      </c>
      <c r="B303" s="30" t="s">
        <v>2427</v>
      </c>
      <c r="C303" s="31" t="s">
        <v>2428</v>
      </c>
    </row>
    <row r="304" spans="1:3">
      <c r="A304" s="29">
        <v>302</v>
      </c>
      <c r="B304" s="30" t="s">
        <v>2429</v>
      </c>
      <c r="C304" s="31" t="s">
        <v>2430</v>
      </c>
    </row>
    <row r="305" spans="1:3">
      <c r="A305" s="29">
        <v>303</v>
      </c>
      <c r="B305" s="30" t="s">
        <v>2431</v>
      </c>
      <c r="C305" s="31" t="s">
        <v>2432</v>
      </c>
    </row>
    <row r="306" spans="1:3">
      <c r="A306" s="29">
        <v>304</v>
      </c>
      <c r="B306" s="30" t="s">
        <v>2433</v>
      </c>
      <c r="C306" s="31" t="s">
        <v>2434</v>
      </c>
    </row>
    <row r="307" spans="1:3">
      <c r="A307" s="29">
        <v>305</v>
      </c>
      <c r="B307" s="30" t="s">
        <v>2435</v>
      </c>
      <c r="C307" s="31" t="s">
        <v>2436</v>
      </c>
    </row>
    <row r="308" spans="1:3">
      <c r="A308" s="29">
        <v>306</v>
      </c>
      <c r="B308" s="30" t="s">
        <v>2437</v>
      </c>
      <c r="C308" s="31" t="s">
        <v>2438</v>
      </c>
    </row>
    <row r="309" spans="1:3">
      <c r="A309" s="29">
        <v>307</v>
      </c>
      <c r="B309" s="30" t="s">
        <v>2439</v>
      </c>
      <c r="C309" s="31" t="s">
        <v>2440</v>
      </c>
    </row>
    <row r="310" spans="1:3">
      <c r="A310" s="29">
        <v>308</v>
      </c>
      <c r="B310" s="30" t="s">
        <v>2441</v>
      </c>
      <c r="C310" s="31" t="s">
        <v>2442</v>
      </c>
    </row>
    <row r="311" spans="1:3">
      <c r="A311" s="29">
        <v>309</v>
      </c>
      <c r="B311" s="30" t="s">
        <v>2443</v>
      </c>
      <c r="C311" s="31" t="s">
        <v>2444</v>
      </c>
    </row>
    <row r="312" spans="1:3">
      <c r="A312" s="29">
        <v>310</v>
      </c>
      <c r="B312" s="30" t="s">
        <v>2445</v>
      </c>
      <c r="C312" s="31" t="s">
        <v>2446</v>
      </c>
    </row>
    <row r="313" spans="1:3">
      <c r="A313" s="29">
        <v>311</v>
      </c>
      <c r="B313" s="30" t="s">
        <v>2447</v>
      </c>
      <c r="C313" s="31" t="s">
        <v>2448</v>
      </c>
    </row>
    <row r="314" spans="1:3">
      <c r="A314" s="29">
        <v>312</v>
      </c>
      <c r="B314" s="30" t="s">
        <v>2449</v>
      </c>
      <c r="C314" s="31" t="s">
        <v>2450</v>
      </c>
    </row>
    <row r="315" spans="1:3">
      <c r="A315" s="29">
        <v>313</v>
      </c>
      <c r="B315" s="30" t="s">
        <v>2451</v>
      </c>
      <c r="C315" s="31" t="s">
        <v>2452</v>
      </c>
    </row>
    <row r="316" spans="1:3">
      <c r="A316" s="29">
        <v>314</v>
      </c>
      <c r="B316" s="30" t="s">
        <v>2453</v>
      </c>
      <c r="C316" s="31" t="s">
        <v>2454</v>
      </c>
    </row>
    <row r="317" spans="1:3">
      <c r="A317" s="29">
        <v>315</v>
      </c>
      <c r="B317" s="30" t="s">
        <v>2455</v>
      </c>
      <c r="C317" s="31" t="s">
        <v>2456</v>
      </c>
    </row>
    <row r="318" spans="1:3">
      <c r="A318" s="29">
        <v>316</v>
      </c>
      <c r="B318" s="30" t="s">
        <v>2457</v>
      </c>
      <c r="C318" s="31" t="s">
        <v>2458</v>
      </c>
    </row>
    <row r="319" spans="1:3">
      <c r="A319" s="29">
        <v>317</v>
      </c>
      <c r="B319" s="30" t="s">
        <v>2459</v>
      </c>
      <c r="C319" s="31" t="s">
        <v>2460</v>
      </c>
    </row>
    <row r="320" spans="1:3">
      <c r="A320" s="29">
        <v>318</v>
      </c>
      <c r="B320" s="30" t="s">
        <v>2461</v>
      </c>
      <c r="C320" s="31" t="s">
        <v>2462</v>
      </c>
    </row>
    <row r="321" spans="1:3">
      <c r="A321" s="29">
        <v>319</v>
      </c>
      <c r="B321" s="30" t="s">
        <v>2463</v>
      </c>
      <c r="C321" s="31" t="s">
        <v>2464</v>
      </c>
    </row>
    <row r="322" spans="1:3">
      <c r="A322" s="29">
        <v>320</v>
      </c>
      <c r="B322" s="30" t="s">
        <v>2465</v>
      </c>
      <c r="C322" s="31" t="s">
        <v>2466</v>
      </c>
    </row>
    <row r="323" spans="1:3">
      <c r="A323" s="29">
        <v>321</v>
      </c>
      <c r="B323" s="30" t="s">
        <v>2467</v>
      </c>
      <c r="C323" s="31" t="s">
        <v>2468</v>
      </c>
    </row>
    <row r="324" spans="1:3">
      <c r="A324" s="29">
        <v>322</v>
      </c>
      <c r="B324" s="30" t="s">
        <v>2469</v>
      </c>
      <c r="C324" s="31" t="s">
        <v>2470</v>
      </c>
    </row>
    <row r="325" spans="1:3">
      <c r="A325" s="29">
        <v>323</v>
      </c>
      <c r="B325" s="30" t="s">
        <v>2471</v>
      </c>
      <c r="C325" s="31" t="s">
        <v>2472</v>
      </c>
    </row>
    <row r="326" spans="1:3">
      <c r="A326" s="29">
        <v>324</v>
      </c>
      <c r="B326" s="30" t="s">
        <v>2473</v>
      </c>
      <c r="C326" s="31" t="s">
        <v>2474</v>
      </c>
    </row>
    <row r="327" spans="1:3">
      <c r="A327" s="29">
        <v>325</v>
      </c>
      <c r="B327" s="30" t="s">
        <v>2475</v>
      </c>
      <c r="C327" s="31" t="s">
        <v>2476</v>
      </c>
    </row>
    <row r="328" spans="1:3">
      <c r="A328" s="29">
        <v>326</v>
      </c>
      <c r="B328" s="30" t="s">
        <v>2477</v>
      </c>
      <c r="C328" s="31" t="s">
        <v>2478</v>
      </c>
    </row>
    <row r="329" spans="1:3">
      <c r="A329" s="29">
        <v>327</v>
      </c>
      <c r="B329" s="30" t="s">
        <v>2479</v>
      </c>
      <c r="C329" s="31" t="s">
        <v>2480</v>
      </c>
    </row>
    <row r="330" spans="1:3">
      <c r="A330" s="29">
        <v>328</v>
      </c>
      <c r="B330" s="30" t="s">
        <v>2481</v>
      </c>
      <c r="C330" s="31" t="s">
        <v>2482</v>
      </c>
    </row>
    <row r="331" spans="1:3">
      <c r="A331" s="29">
        <v>329</v>
      </c>
      <c r="B331" s="30" t="s">
        <v>2483</v>
      </c>
      <c r="C331" s="31" t="s">
        <v>2484</v>
      </c>
    </row>
    <row r="332" spans="1:3">
      <c r="A332" s="29">
        <v>330</v>
      </c>
      <c r="B332" s="30" t="s">
        <v>2485</v>
      </c>
      <c r="C332" s="31" t="s">
        <v>2486</v>
      </c>
    </row>
    <row r="333" spans="1:3">
      <c r="A333" s="29">
        <v>331</v>
      </c>
      <c r="B333" s="30" t="s">
        <v>2487</v>
      </c>
      <c r="C333" s="31" t="s">
        <v>2488</v>
      </c>
    </row>
    <row r="334" spans="1:3">
      <c r="A334" s="29">
        <v>332</v>
      </c>
      <c r="B334" s="30" t="s">
        <v>2489</v>
      </c>
      <c r="C334" s="31" t="s">
        <v>2490</v>
      </c>
    </row>
    <row r="335" spans="1:3">
      <c r="A335" s="29">
        <v>333</v>
      </c>
      <c r="B335" s="30" t="s">
        <v>2491</v>
      </c>
      <c r="C335" s="31" t="s">
        <v>2492</v>
      </c>
    </row>
    <row r="336" spans="1:3">
      <c r="A336" s="29">
        <v>334</v>
      </c>
      <c r="B336" s="30" t="s">
        <v>2493</v>
      </c>
      <c r="C336" s="31" t="s">
        <v>2494</v>
      </c>
    </row>
    <row r="337" spans="1:3">
      <c r="A337" s="29">
        <v>335</v>
      </c>
      <c r="B337" s="30" t="s">
        <v>2495</v>
      </c>
      <c r="C337" s="31" t="s">
        <v>2496</v>
      </c>
    </row>
    <row r="338" spans="1:3">
      <c r="A338" s="29">
        <v>336</v>
      </c>
      <c r="B338" s="30" t="s">
        <v>2497</v>
      </c>
      <c r="C338" s="31" t="s">
        <v>2498</v>
      </c>
    </row>
    <row r="339" spans="1:3">
      <c r="A339" s="29">
        <v>337</v>
      </c>
      <c r="B339" s="30" t="s">
        <v>2499</v>
      </c>
      <c r="C339" s="31" t="s">
        <v>2500</v>
      </c>
    </row>
    <row r="340" spans="1:3">
      <c r="A340" s="29">
        <v>338</v>
      </c>
      <c r="B340" s="30" t="s">
        <v>2501</v>
      </c>
      <c r="C340" s="31" t="s">
        <v>2502</v>
      </c>
    </row>
    <row r="341" spans="1:3">
      <c r="A341" s="29">
        <v>339</v>
      </c>
      <c r="B341" s="30" t="s">
        <v>2503</v>
      </c>
      <c r="C341" s="31" t="s">
        <v>2504</v>
      </c>
    </row>
    <row r="342" spans="1:3">
      <c r="A342" s="37">
        <v>340</v>
      </c>
      <c r="B342" s="35"/>
      <c r="C342" s="36" t="s">
        <v>2505</v>
      </c>
    </row>
  </sheetData>
  <mergeCells count="2">
    <mergeCell ref="A1:C1"/>
    <mergeCell ref="E1:Q1"/>
  </mergeCells>
  <dataValidations count="3">
    <dataValidation type="textLength" operator="between" allowBlank="1" showInputMessage="1" showErrorMessage="1" errorTitle="输入有误" error="文本内容大长(0 ~ 9999999999)" sqref="B2 C2 M2 O2 P2 Q2 C3 P3 M47 M48 M54 M55 M61 M62 M68 M69 M77 M84 M91 M98 M99 M105 M111 M117 M123 M131 M138 M145 M152 B3:B255 B256:B281 B282:B310 B311:B342 C4:C256 C257:C282 C283:C311 C312:C342 M3:M46 M49:M53 M56:M60 M63:M67 M70:M76 M78:M83 M85:M90 M92:M97 M100:M104 M106:M110 M112:M116 M118:M122 M124:M130 M132:M137 M139:M144 M146:M151 O3:O8 O9:O10 O11:O105 O106:O111 O112:O117 O118:O123 O124:O152 P4:P105 P106:P111 P112:P117 P118:P123 P124:P152">
      <formula1>0</formula1>
      <formula2>65535</formula2>
    </dataValidation>
    <dataValidation type="whole" operator="between" allowBlank="1" showInputMessage="1" showErrorMessage="1" errorTitle="输入有误" error="数值只能为(0 ~ 9999999999)" sqref="G2 H2 I2 J2 K2 L2 N2 N3 N4 E11 G11 N11 E24 G24 N24 E41 G41 N41 G47 H47:L47 N47 G48 H48 J48:L48 N48 G54 H54:L54 N54 G55 H55 J55:L55 N55 G61 H61:L61 N61 G62 H62 J62:L62 N62 G68 H68:L68 N68 G69 H69 J69:L69 N69 E70 G70 N70 G77 H77 J77:L77 N77 G84 H84 J84 K84:L84 N84 G91 H91 J91 K91:L91 N91 G98 H98 J98 K98:L98 N98 E99 G99 H99:L99 N99 G105 H105:L105 N105 G111 H111:L111 N111 G117 H117:L117 N117 G123 H123:L123 N123 E124 G124 N124 G131 H131 J131:L131 N131 G138 H138 J138 K138:L138 N138 G145 H145 J145 K145:L145 N145 G152 H152 J152 K152:L152 N152 A2:A256 A257:A280 A281:A311 A312:A342 E3:E10 E12:E23 E25:E40 E42:E69 E71:E98 E100:E105 E106:E111 E112:E117 E118:E123 E125:E152 G3:G10 G12:G23 G25:G40 G42:G46 G49:G53 G56:G60 G63:G67 G71:G76 G78:G83 G85:G90 G92:G97 G100:G104 G106:G110 G112:G116 G118:G122 G125:G130 G132:G137 G139:G144 G146:G151 N5:N10 N12:N23 N25:N40 N42:N46 N49:N53 N56:N60 N63:N67 N71:N76 N78:N83 N85:N90 N92:N97 N100:N104 N106:N110 N112:N116 N118:N122 N125:N130 N132:N137 N139:N144 N146:N151 H78:L83 H132:L137 H85:L90 H139:L144 H70:L76 H100:L104 H56:L60 H106:L110 H63:L67 H118:L122 H112:L116 H92:L97 H146:L151 H3:L46 H49:L53 H124:L130">
      <formula1>0</formula1>
      <formula2>9999999999</formula2>
    </dataValidation>
    <dataValidation type="list" allowBlank="1" showInputMessage="1" showErrorMessage="1" sqref="F11 F24 F41 F70 F77 F84 F91 F98 F99 F105 F111 F117 F123 F124 F131 F138 F145 F152 F3:F10 F12:F23 F25:F40 F42:F46 F47:F48 F49:F53 F54:F55 F56:F60 F61:F62 F63:F67 F68:F69 F71:F76 F78:F83 F85:F90 F92:F97 F100:F104 F106:F110 F112:F116 F118:F122 F125:F130 F132:F137 F139:F144 F146:F151">
      <formula1>"无职业,控,法,物,肉,辅"</formula1>
    </dataValidation>
  </dataValidations>
  <pageMargins left="0.75" right="0.75" top="1" bottom="1" header="0.5" footer="0.5"/>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topLeftCell="A34" workbookViewId="0">
      <selection activeCell="G86" sqref="G86:G87"/>
    </sheetView>
  </sheetViews>
  <sheetFormatPr defaultColWidth="9" defaultRowHeight="13.5" outlineLevelCol="3"/>
  <cols>
    <col min="1" max="1" width="8.875" style="13" customWidth="1"/>
    <col min="2" max="3" width="11.375" style="13" customWidth="1"/>
    <col min="4" max="4" width="25.25" style="13" customWidth="1"/>
    <col min="5" max="16384" width="9" style="13"/>
  </cols>
  <sheetData>
    <row r="1" spans="1:4">
      <c r="A1" s="14" t="s">
        <v>786</v>
      </c>
      <c r="B1" s="14"/>
      <c r="C1" s="14"/>
      <c r="D1" s="14"/>
    </row>
    <row r="2" spans="1:4">
      <c r="A2" s="15" t="s">
        <v>2506</v>
      </c>
      <c r="B2" s="15" t="s">
        <v>2507</v>
      </c>
      <c r="C2" s="15" t="s">
        <v>2508</v>
      </c>
      <c r="D2" s="15" t="s">
        <v>226</v>
      </c>
    </row>
    <row r="3" ht="14.25" spans="1:4">
      <c r="A3" s="16" t="s">
        <v>2509</v>
      </c>
      <c r="B3" s="17" t="s">
        <v>2510</v>
      </c>
      <c r="C3" s="17" t="s">
        <v>410</v>
      </c>
      <c r="D3" s="18" t="s">
        <v>2511</v>
      </c>
    </row>
    <row r="4" ht="14.25" spans="1:4">
      <c r="A4" s="16"/>
      <c r="B4" s="17" t="s">
        <v>2512</v>
      </c>
      <c r="C4" s="17" t="s">
        <v>410</v>
      </c>
      <c r="D4" s="17" t="s">
        <v>2513</v>
      </c>
    </row>
    <row r="5" ht="14.25" spans="1:4">
      <c r="A5" s="16"/>
      <c r="B5" s="17" t="s">
        <v>2514</v>
      </c>
      <c r="C5" s="17" t="s">
        <v>75</v>
      </c>
      <c r="D5" s="17" t="s">
        <v>2515</v>
      </c>
    </row>
    <row r="6" ht="14.25" spans="1:4">
      <c r="A6" s="16"/>
      <c r="B6" s="17" t="s">
        <v>2516</v>
      </c>
      <c r="C6" s="17" t="s">
        <v>75</v>
      </c>
      <c r="D6" s="17" t="s">
        <v>2517</v>
      </c>
    </row>
    <row r="7" ht="14.25" spans="1:4">
      <c r="A7" s="16"/>
      <c r="B7" s="17" t="s">
        <v>2518</v>
      </c>
      <c r="C7" s="17" t="s">
        <v>80</v>
      </c>
      <c r="D7" s="17" t="s">
        <v>2519</v>
      </c>
    </row>
    <row r="8" ht="14.25" spans="1:4">
      <c r="A8" s="16"/>
      <c r="B8" s="17" t="s">
        <v>2520</v>
      </c>
      <c r="C8" s="17" t="s">
        <v>80</v>
      </c>
      <c r="D8" s="17" t="s">
        <v>2521</v>
      </c>
    </row>
    <row r="9" ht="14.25" spans="1:4">
      <c r="A9" s="16"/>
      <c r="B9" s="17" t="s">
        <v>2522</v>
      </c>
      <c r="C9" s="17" t="s">
        <v>80</v>
      </c>
      <c r="D9" s="17" t="s">
        <v>2523</v>
      </c>
    </row>
    <row r="10" ht="14.25" spans="1:4">
      <c r="A10" s="16"/>
      <c r="B10" s="17" t="s">
        <v>2524</v>
      </c>
      <c r="C10" s="17" t="s">
        <v>87</v>
      </c>
      <c r="D10" s="17" t="s">
        <v>2525</v>
      </c>
    </row>
    <row r="11" ht="14.25" spans="1:4">
      <c r="A11" s="16"/>
      <c r="B11" s="17" t="s">
        <v>2526</v>
      </c>
      <c r="C11" s="17" t="s">
        <v>87</v>
      </c>
      <c r="D11" s="17" t="s">
        <v>2527</v>
      </c>
    </row>
    <row r="12" ht="14.25" spans="1:4">
      <c r="A12" s="16"/>
      <c r="B12" s="17" t="s">
        <v>2528</v>
      </c>
      <c r="C12" s="17" t="s">
        <v>87</v>
      </c>
      <c r="D12" s="17" t="s">
        <v>2529</v>
      </c>
    </row>
    <row r="13" ht="14.25" spans="1:4">
      <c r="A13" s="16"/>
      <c r="B13" s="17" t="s">
        <v>2530</v>
      </c>
      <c r="C13" s="17" t="s">
        <v>87</v>
      </c>
      <c r="D13" s="17" t="s">
        <v>2531</v>
      </c>
    </row>
    <row r="14" ht="14.25" spans="1:4">
      <c r="A14" s="16"/>
      <c r="B14" s="17" t="s">
        <v>2532</v>
      </c>
      <c r="C14" s="17" t="s">
        <v>95</v>
      </c>
      <c r="D14" s="17" t="s">
        <v>2533</v>
      </c>
    </row>
    <row r="15" ht="14.25" spans="1:4">
      <c r="A15" s="16"/>
      <c r="B15" s="17" t="s">
        <v>2534</v>
      </c>
      <c r="C15" s="17" t="s">
        <v>95</v>
      </c>
      <c r="D15" s="17" t="s">
        <v>2535</v>
      </c>
    </row>
    <row r="16" ht="14.25" spans="1:4">
      <c r="A16" s="16"/>
      <c r="B16" s="17" t="s">
        <v>96</v>
      </c>
      <c r="C16" s="17" t="s">
        <v>95</v>
      </c>
      <c r="D16" s="17" t="s">
        <v>2536</v>
      </c>
    </row>
    <row r="17" ht="14.25" spans="1:4">
      <c r="A17" s="16"/>
      <c r="B17" s="17" t="s">
        <v>2537</v>
      </c>
      <c r="C17" s="17" t="s">
        <v>95</v>
      </c>
      <c r="D17" s="17" t="s">
        <v>2538</v>
      </c>
    </row>
    <row r="18" ht="14.25" spans="1:4">
      <c r="A18" s="16"/>
      <c r="B18" s="17" t="s">
        <v>2539</v>
      </c>
      <c r="C18" s="17" t="s">
        <v>95</v>
      </c>
      <c r="D18" s="17" t="s">
        <v>2540</v>
      </c>
    </row>
    <row r="19" ht="14.25" spans="1:4">
      <c r="A19" s="16"/>
      <c r="B19" s="17" t="s">
        <v>2541</v>
      </c>
      <c r="C19" s="17" t="s">
        <v>95</v>
      </c>
      <c r="D19" s="17" t="s">
        <v>2542</v>
      </c>
    </row>
    <row r="20" spans="4:4">
      <c r="D20" s="13" t="s">
        <v>1806</v>
      </c>
    </row>
    <row r="21" ht="14.25" spans="1:4">
      <c r="A21" s="18" t="s">
        <v>2543</v>
      </c>
      <c r="B21" s="17" t="s">
        <v>2544</v>
      </c>
      <c r="C21" s="17" t="s">
        <v>410</v>
      </c>
      <c r="D21" s="18" t="s">
        <v>2511</v>
      </c>
    </row>
    <row r="22" ht="14.25" spans="1:4">
      <c r="A22" s="18"/>
      <c r="B22" s="17" t="s">
        <v>2545</v>
      </c>
      <c r="C22" s="17" t="s">
        <v>410</v>
      </c>
      <c r="D22" s="17" t="s">
        <v>2546</v>
      </c>
    </row>
    <row r="23" ht="14.25" spans="1:4">
      <c r="A23" s="18"/>
      <c r="B23" s="17" t="s">
        <v>2547</v>
      </c>
      <c r="C23" s="17" t="s">
        <v>75</v>
      </c>
      <c r="D23" s="17" t="s">
        <v>2548</v>
      </c>
    </row>
    <row r="24" ht="14.25" spans="1:4">
      <c r="A24" s="18"/>
      <c r="B24" s="17" t="s">
        <v>2549</v>
      </c>
      <c r="C24" s="17" t="s">
        <v>75</v>
      </c>
      <c r="D24" s="17" t="s">
        <v>2550</v>
      </c>
    </row>
    <row r="25" ht="14.25" spans="1:4">
      <c r="A25" s="18"/>
      <c r="B25" s="17" t="s">
        <v>2551</v>
      </c>
      <c r="C25" s="17" t="s">
        <v>80</v>
      </c>
      <c r="D25" s="17" t="s">
        <v>2552</v>
      </c>
    </row>
    <row r="26" ht="14.25" spans="1:4">
      <c r="A26" s="18"/>
      <c r="B26" s="17" t="s">
        <v>2553</v>
      </c>
      <c r="C26" s="17" t="s">
        <v>80</v>
      </c>
      <c r="D26" s="17" t="s">
        <v>2554</v>
      </c>
    </row>
    <row r="27" ht="14.25" spans="1:4">
      <c r="A27" s="18"/>
      <c r="B27" s="17" t="s">
        <v>2555</v>
      </c>
      <c r="C27" s="17" t="s">
        <v>80</v>
      </c>
      <c r="D27" s="17" t="s">
        <v>2556</v>
      </c>
    </row>
    <row r="28" ht="14.25" spans="1:4">
      <c r="A28" s="18"/>
      <c r="B28" s="17" t="s">
        <v>2557</v>
      </c>
      <c r="C28" s="17" t="s">
        <v>87</v>
      </c>
      <c r="D28" s="17" t="s">
        <v>2558</v>
      </c>
    </row>
    <row r="29" ht="14.25" spans="1:4">
      <c r="A29" s="18"/>
      <c r="B29" s="17" t="s">
        <v>2559</v>
      </c>
      <c r="C29" s="17" t="s">
        <v>87</v>
      </c>
      <c r="D29" s="17" t="s">
        <v>2560</v>
      </c>
    </row>
    <row r="30" ht="14.25" spans="1:4">
      <c r="A30" s="18"/>
      <c r="B30" s="17" t="s">
        <v>2561</v>
      </c>
      <c r="C30" s="17" t="s">
        <v>87</v>
      </c>
      <c r="D30" s="17" t="s">
        <v>2562</v>
      </c>
    </row>
    <row r="31" ht="14.25" spans="1:4">
      <c r="A31" s="18"/>
      <c r="B31" s="17" t="s">
        <v>2563</v>
      </c>
      <c r="C31" s="17" t="s">
        <v>87</v>
      </c>
      <c r="D31" s="17" t="s">
        <v>2564</v>
      </c>
    </row>
    <row r="32" ht="14.25" spans="1:4">
      <c r="A32" s="18"/>
      <c r="B32" s="17" t="s">
        <v>2565</v>
      </c>
      <c r="C32" s="17" t="s">
        <v>95</v>
      </c>
      <c r="D32" s="17" t="s">
        <v>2566</v>
      </c>
    </row>
    <row r="33" ht="14.25" spans="1:4">
      <c r="A33" s="18"/>
      <c r="B33" s="17" t="s">
        <v>2567</v>
      </c>
      <c r="C33" s="17" t="s">
        <v>95</v>
      </c>
      <c r="D33" s="17" t="s">
        <v>2568</v>
      </c>
    </row>
    <row r="34" ht="14.25" spans="1:4">
      <c r="A34" s="18"/>
      <c r="B34" s="17" t="s">
        <v>97</v>
      </c>
      <c r="C34" s="17" t="s">
        <v>95</v>
      </c>
      <c r="D34" s="17" t="s">
        <v>2569</v>
      </c>
    </row>
    <row r="35" ht="14.25" spans="1:4">
      <c r="A35" s="18"/>
      <c r="B35" s="17" t="s">
        <v>2570</v>
      </c>
      <c r="C35" s="17" t="s">
        <v>95</v>
      </c>
      <c r="D35" s="17" t="s">
        <v>2571</v>
      </c>
    </row>
    <row r="36" ht="14.25" spans="1:4">
      <c r="A36" s="18"/>
      <c r="B36" s="17" t="s">
        <v>2572</v>
      </c>
      <c r="C36" s="17" t="s">
        <v>95</v>
      </c>
      <c r="D36" s="17" t="s">
        <v>2573</v>
      </c>
    </row>
    <row r="37" ht="14.25" spans="1:4">
      <c r="A37" s="18"/>
      <c r="B37" s="17" t="s">
        <v>2574</v>
      </c>
      <c r="C37" s="17" t="s">
        <v>95</v>
      </c>
      <c r="D37" s="17" t="s">
        <v>2575</v>
      </c>
    </row>
    <row r="38" ht="14.25" spans="4:4">
      <c r="D38" s="19" t="s">
        <v>1806</v>
      </c>
    </row>
    <row r="39" ht="14.25" spans="1:4">
      <c r="A39" s="18" t="s">
        <v>2576</v>
      </c>
      <c r="B39" s="17" t="s">
        <v>2577</v>
      </c>
      <c r="C39" s="17" t="s">
        <v>410</v>
      </c>
      <c r="D39" s="18" t="s">
        <v>2511</v>
      </c>
    </row>
    <row r="40" ht="14.25" spans="1:4">
      <c r="A40" s="18"/>
      <c r="B40" s="17" t="s">
        <v>2578</v>
      </c>
      <c r="C40" s="17" t="s">
        <v>410</v>
      </c>
      <c r="D40" s="17" t="s">
        <v>2579</v>
      </c>
    </row>
    <row r="41" ht="14.25" spans="1:4">
      <c r="A41" s="18"/>
      <c r="B41" s="17" t="s">
        <v>2580</v>
      </c>
      <c r="C41" s="17" t="s">
        <v>75</v>
      </c>
      <c r="D41" s="17" t="s">
        <v>2581</v>
      </c>
    </row>
    <row r="42" ht="14.25" spans="1:4">
      <c r="A42" s="18"/>
      <c r="B42" s="17" t="s">
        <v>2582</v>
      </c>
      <c r="C42" s="17" t="s">
        <v>75</v>
      </c>
      <c r="D42" s="17" t="s">
        <v>2583</v>
      </c>
    </row>
    <row r="43" ht="14.25" spans="1:4">
      <c r="A43" s="18"/>
      <c r="B43" s="17" t="s">
        <v>2584</v>
      </c>
      <c r="C43" s="17" t="s">
        <v>80</v>
      </c>
      <c r="D43" s="17" t="s">
        <v>2585</v>
      </c>
    </row>
    <row r="44" ht="14.25" spans="1:4">
      <c r="A44" s="18"/>
      <c r="B44" s="17" t="s">
        <v>2586</v>
      </c>
      <c r="C44" s="17" t="s">
        <v>80</v>
      </c>
      <c r="D44" s="17" t="s">
        <v>2587</v>
      </c>
    </row>
    <row r="45" ht="14.25" spans="1:4">
      <c r="A45" s="18"/>
      <c r="B45" s="17" t="s">
        <v>2588</v>
      </c>
      <c r="C45" s="17" t="s">
        <v>80</v>
      </c>
      <c r="D45" s="17" t="s">
        <v>2589</v>
      </c>
    </row>
    <row r="46" ht="14.25" spans="1:4">
      <c r="A46" s="18"/>
      <c r="B46" s="17" t="s">
        <v>2590</v>
      </c>
      <c r="C46" s="17" t="s">
        <v>87</v>
      </c>
      <c r="D46" s="17" t="s">
        <v>2591</v>
      </c>
    </row>
    <row r="47" ht="14.25" spans="1:4">
      <c r="A47" s="18"/>
      <c r="B47" s="17" t="s">
        <v>2592</v>
      </c>
      <c r="C47" s="17" t="s">
        <v>87</v>
      </c>
      <c r="D47" s="17" t="s">
        <v>2593</v>
      </c>
    </row>
    <row r="48" ht="14.25" spans="1:4">
      <c r="A48" s="18"/>
      <c r="B48" s="17" t="s">
        <v>2594</v>
      </c>
      <c r="C48" s="17" t="s">
        <v>87</v>
      </c>
      <c r="D48" s="17" t="s">
        <v>2595</v>
      </c>
    </row>
    <row r="49" ht="14.25" spans="1:4">
      <c r="A49" s="18"/>
      <c r="B49" s="17" t="s">
        <v>2596</v>
      </c>
      <c r="C49" s="17" t="s">
        <v>87</v>
      </c>
      <c r="D49" s="17" t="s">
        <v>2597</v>
      </c>
    </row>
    <row r="50" ht="14.25" spans="1:4">
      <c r="A50" s="18"/>
      <c r="B50" s="17" t="s">
        <v>2598</v>
      </c>
      <c r="C50" s="17" t="s">
        <v>95</v>
      </c>
      <c r="D50" s="17" t="s">
        <v>2599</v>
      </c>
    </row>
    <row r="51" ht="14.25" spans="1:4">
      <c r="A51" s="18"/>
      <c r="B51" s="17" t="s">
        <v>2600</v>
      </c>
      <c r="C51" s="17" t="s">
        <v>95</v>
      </c>
      <c r="D51" s="17" t="s">
        <v>2601</v>
      </c>
    </row>
    <row r="52" ht="14.25" spans="1:4">
      <c r="A52" s="18"/>
      <c r="B52" s="17" t="s">
        <v>98</v>
      </c>
      <c r="C52" s="17" t="s">
        <v>95</v>
      </c>
      <c r="D52" s="17" t="s">
        <v>2602</v>
      </c>
    </row>
    <row r="53" ht="14.25" spans="1:4">
      <c r="A53" s="18"/>
      <c r="B53" s="17" t="s">
        <v>2603</v>
      </c>
      <c r="C53" s="17" t="s">
        <v>95</v>
      </c>
      <c r="D53" s="17" t="s">
        <v>2604</v>
      </c>
    </row>
    <row r="54" ht="14.25" spans="1:4">
      <c r="A54" s="18"/>
      <c r="B54" s="17" t="s">
        <v>2605</v>
      </c>
      <c r="C54" s="17" t="s">
        <v>95</v>
      </c>
      <c r="D54" s="17" t="s">
        <v>2606</v>
      </c>
    </row>
    <row r="55" ht="14.25" spans="1:4">
      <c r="A55" s="18"/>
      <c r="B55" s="17" t="s">
        <v>2607</v>
      </c>
      <c r="C55" s="17" t="s">
        <v>95</v>
      </c>
      <c r="D55" s="17" t="s">
        <v>2608</v>
      </c>
    </row>
    <row r="56" ht="14.25" spans="4:4">
      <c r="D56" s="19" t="s">
        <v>1806</v>
      </c>
    </row>
    <row r="57" ht="14.25" spans="1:4">
      <c r="A57" s="18" t="s">
        <v>2609</v>
      </c>
      <c r="B57" s="17" t="s">
        <v>2610</v>
      </c>
      <c r="C57" s="17" t="s">
        <v>410</v>
      </c>
      <c r="D57" s="18" t="s">
        <v>2511</v>
      </c>
    </row>
    <row r="58" ht="14.25" spans="1:4">
      <c r="A58" s="18"/>
      <c r="B58" s="17" t="s">
        <v>2611</v>
      </c>
      <c r="C58" s="17" t="s">
        <v>410</v>
      </c>
      <c r="D58" s="17" t="s">
        <v>2612</v>
      </c>
    </row>
    <row r="59" ht="14.25" spans="1:4">
      <c r="A59" s="18"/>
      <c r="B59" s="17" t="s">
        <v>2613</v>
      </c>
      <c r="C59" s="17" t="s">
        <v>75</v>
      </c>
      <c r="D59" s="17" t="s">
        <v>2614</v>
      </c>
    </row>
    <row r="60" ht="14.25" spans="1:4">
      <c r="A60" s="18"/>
      <c r="B60" s="17" t="s">
        <v>2615</v>
      </c>
      <c r="C60" s="17" t="s">
        <v>75</v>
      </c>
      <c r="D60" s="17" t="s">
        <v>2616</v>
      </c>
    </row>
    <row r="61" ht="14.25" spans="1:4">
      <c r="A61" s="18"/>
      <c r="B61" s="17" t="s">
        <v>2617</v>
      </c>
      <c r="C61" s="17" t="s">
        <v>80</v>
      </c>
      <c r="D61" s="17" t="s">
        <v>2618</v>
      </c>
    </row>
    <row r="62" ht="14.25" spans="1:4">
      <c r="A62" s="18"/>
      <c r="B62" s="17" t="s">
        <v>2619</v>
      </c>
      <c r="C62" s="17" t="s">
        <v>80</v>
      </c>
      <c r="D62" s="17" t="s">
        <v>2620</v>
      </c>
    </row>
    <row r="63" ht="14.25" spans="1:4">
      <c r="A63" s="18"/>
      <c r="B63" s="17" t="s">
        <v>2621</v>
      </c>
      <c r="C63" s="17" t="s">
        <v>80</v>
      </c>
      <c r="D63" s="17" t="s">
        <v>2622</v>
      </c>
    </row>
    <row r="64" ht="14.25" spans="1:4">
      <c r="A64" s="18"/>
      <c r="B64" s="17" t="s">
        <v>2623</v>
      </c>
      <c r="C64" s="17" t="s">
        <v>87</v>
      </c>
      <c r="D64" s="17" t="s">
        <v>2624</v>
      </c>
    </row>
    <row r="65" ht="14.25" spans="1:4">
      <c r="A65" s="18"/>
      <c r="B65" s="17" t="s">
        <v>2625</v>
      </c>
      <c r="C65" s="17" t="s">
        <v>87</v>
      </c>
      <c r="D65" s="17" t="s">
        <v>2626</v>
      </c>
    </row>
    <row r="66" ht="14.25" spans="1:4">
      <c r="A66" s="18"/>
      <c r="B66" s="17" t="s">
        <v>2627</v>
      </c>
      <c r="C66" s="17" t="s">
        <v>87</v>
      </c>
      <c r="D66" s="17" t="s">
        <v>2628</v>
      </c>
    </row>
    <row r="67" ht="14.25" spans="1:4">
      <c r="A67" s="18"/>
      <c r="B67" s="17" t="s">
        <v>2629</v>
      </c>
      <c r="C67" s="17" t="s">
        <v>87</v>
      </c>
      <c r="D67" s="17" t="s">
        <v>2630</v>
      </c>
    </row>
    <row r="68" ht="14.25" spans="1:4">
      <c r="A68" s="18"/>
      <c r="B68" s="17" t="s">
        <v>2631</v>
      </c>
      <c r="C68" s="17" t="s">
        <v>95</v>
      </c>
      <c r="D68" s="17" t="s">
        <v>2632</v>
      </c>
    </row>
    <row r="69" ht="14.25" spans="1:4">
      <c r="A69" s="18"/>
      <c r="B69" s="17" t="s">
        <v>2633</v>
      </c>
      <c r="C69" s="17" t="s">
        <v>95</v>
      </c>
      <c r="D69" s="17" t="s">
        <v>2634</v>
      </c>
    </row>
    <row r="70" ht="14.25" spans="1:4">
      <c r="A70" s="18"/>
      <c r="B70" s="17" t="s">
        <v>99</v>
      </c>
      <c r="C70" s="17" t="s">
        <v>95</v>
      </c>
      <c r="D70" s="17" t="s">
        <v>2635</v>
      </c>
    </row>
    <row r="71" ht="14.25" spans="1:4">
      <c r="A71" s="18"/>
      <c r="B71" s="17" t="s">
        <v>2636</v>
      </c>
      <c r="C71" s="17" t="s">
        <v>95</v>
      </c>
      <c r="D71" s="17" t="s">
        <v>2637</v>
      </c>
    </row>
    <row r="72" ht="14.25" spans="1:4">
      <c r="A72" s="18"/>
      <c r="B72" s="17" t="s">
        <v>2638</v>
      </c>
      <c r="C72" s="17" t="s">
        <v>95</v>
      </c>
      <c r="D72" s="17" t="s">
        <v>2639</v>
      </c>
    </row>
    <row r="73" ht="14.25" spans="1:4">
      <c r="A73" s="18"/>
      <c r="B73" s="17" t="s">
        <v>2640</v>
      </c>
      <c r="C73" s="17" t="s">
        <v>95</v>
      </c>
      <c r="D73" s="17" t="s">
        <v>2641</v>
      </c>
    </row>
    <row r="74" ht="14.25" spans="4:4">
      <c r="D74" s="19"/>
    </row>
  </sheetData>
  <mergeCells count="5">
    <mergeCell ref="A1:D1"/>
    <mergeCell ref="A3:A19"/>
    <mergeCell ref="A21:A37"/>
    <mergeCell ref="A39:A55"/>
    <mergeCell ref="A57:A73"/>
  </mergeCells>
  <dataValidations count="1">
    <dataValidation type="textLength" operator="between" allowBlank="1" showInputMessage="1" showErrorMessage="1" errorTitle="输入有误" error="文本内容大长(0 ~ 9999999999)" sqref="B3 C3 B4 C4 D4 D5 B7 C7 D8 B10 C10 D11 B12 C12 D13 B21 C21 B22 C22 D22 D23 B25 C25 B26 D26 D27 B28 C28 D29 B30 C30 D31 B39 C39 B40 C40 D40 D41 B43 C43 B44 D44 D45 B46 C46 D47 B48 C48 D49 B57 C57 B58 C58 D58 D59 B61 C61 B62 D62 D63 B64 C64 D65 B66 C66 D67">
      <formula1>0</formula1>
      <formula2>65535</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4"/>
  <sheetViews>
    <sheetView showGridLines="0" topLeftCell="A43" workbookViewId="0">
      <selection activeCell="N53" sqref="N53"/>
    </sheetView>
  </sheetViews>
  <sheetFormatPr defaultColWidth="9" defaultRowHeight="12.75"/>
  <cols>
    <col min="1" max="1" width="10.875" style="133" customWidth="1"/>
    <col min="2" max="2" width="14.375" style="135" customWidth="1"/>
    <col min="3" max="3" width="8.25" style="132" customWidth="1"/>
    <col min="4" max="9" width="9" style="132"/>
    <col min="10" max="10" width="11.125" style="132"/>
    <col min="11" max="12" width="9" style="133"/>
    <col min="13" max="13" width="13.25" style="133" customWidth="1"/>
    <col min="14" max="16384" width="9" style="133"/>
  </cols>
  <sheetData>
    <row r="1" s="203" customFormat="1" spans="1:10">
      <c r="A1" s="159" t="s">
        <v>28</v>
      </c>
      <c r="B1" s="204"/>
      <c r="C1" s="205"/>
      <c r="D1" s="205"/>
      <c r="E1" s="205"/>
      <c r="F1" s="205"/>
      <c r="G1" s="205"/>
      <c r="H1" s="205"/>
      <c r="I1" s="205"/>
      <c r="J1" s="205"/>
    </row>
    <row r="2" spans="2:4">
      <c r="B2" s="181" t="s">
        <v>29</v>
      </c>
      <c r="C2" s="132" t="s">
        <v>30</v>
      </c>
      <c r="D2" s="132" t="s">
        <v>31</v>
      </c>
    </row>
    <row r="3" spans="3:4">
      <c r="C3" s="132" t="s">
        <v>32</v>
      </c>
      <c r="D3" s="132" t="s">
        <v>33</v>
      </c>
    </row>
    <row r="4" spans="3:4">
      <c r="C4" s="132" t="s">
        <v>34</v>
      </c>
      <c r="D4" s="132" t="s">
        <v>35</v>
      </c>
    </row>
    <row r="5" spans="3:4">
      <c r="C5" s="132" t="s">
        <v>36</v>
      </c>
      <c r="D5" s="132" t="s">
        <v>37</v>
      </c>
    </row>
    <row r="6" ht="13.5" spans="3:18">
      <c r="C6" s="132" t="s">
        <v>38</v>
      </c>
      <c r="D6" s="132" t="s">
        <v>39</v>
      </c>
      <c r="L6" s="161"/>
      <c r="M6" s="212"/>
      <c r="N6" s="212"/>
      <c r="O6" s="161"/>
      <c r="P6" s="161"/>
      <c r="Q6" s="161"/>
      <c r="R6" s="161"/>
    </row>
    <row r="7" spans="3:4">
      <c r="C7" s="132" t="s">
        <v>40</v>
      </c>
      <c r="D7" s="132" t="s">
        <v>41</v>
      </c>
    </row>
    <row r="13" spans="2:3">
      <c r="B13" s="181" t="s">
        <v>42</v>
      </c>
      <c r="C13" s="206" t="s">
        <v>43</v>
      </c>
    </row>
    <row r="17" spans="2:19">
      <c r="B17" s="181" t="s">
        <v>44</v>
      </c>
      <c r="C17" s="159"/>
      <c r="D17" s="159" t="s">
        <v>45</v>
      </c>
      <c r="E17" s="159" t="s">
        <v>46</v>
      </c>
      <c r="F17" s="159"/>
      <c r="G17" s="159" t="s">
        <v>47</v>
      </c>
      <c r="H17" s="159" t="s">
        <v>48</v>
      </c>
      <c r="I17" s="159"/>
      <c r="J17" s="213" t="s">
        <v>49</v>
      </c>
      <c r="L17" s="159"/>
      <c r="M17" s="159" t="s">
        <v>45</v>
      </c>
      <c r="N17" s="159" t="s">
        <v>46</v>
      </c>
      <c r="O17" s="159"/>
      <c r="P17" s="159" t="s">
        <v>47</v>
      </c>
      <c r="Q17" s="159" t="s">
        <v>48</v>
      </c>
      <c r="R17" s="159"/>
      <c r="S17" s="159" t="s">
        <v>49</v>
      </c>
    </row>
    <row r="18" spans="3:19">
      <c r="C18" s="207" t="s">
        <v>50</v>
      </c>
      <c r="D18" s="189" t="s">
        <v>51</v>
      </c>
      <c r="E18" s="189">
        <v>1</v>
      </c>
      <c r="F18" s="189"/>
      <c r="G18" s="189">
        <v>20</v>
      </c>
      <c r="H18" s="189" t="s">
        <v>30</v>
      </c>
      <c r="I18" s="189"/>
      <c r="J18" s="214">
        <v>20</v>
      </c>
      <c r="L18" s="209" t="s">
        <v>52</v>
      </c>
      <c r="M18" s="189" t="s">
        <v>53</v>
      </c>
      <c r="N18" s="189">
        <v>1</v>
      </c>
      <c r="O18" s="189"/>
      <c r="P18" s="189"/>
      <c r="Q18" s="189" t="s">
        <v>30</v>
      </c>
      <c r="R18" s="189"/>
      <c r="S18" s="214">
        <v>1</v>
      </c>
    </row>
    <row r="19" spans="3:19">
      <c r="C19" s="134"/>
      <c r="D19" s="132" t="s">
        <v>54</v>
      </c>
      <c r="E19" s="132">
        <v>1</v>
      </c>
      <c r="G19" s="132">
        <v>2500</v>
      </c>
      <c r="H19" s="132" t="s">
        <v>30</v>
      </c>
      <c r="J19" s="215">
        <v>2500</v>
      </c>
      <c r="L19" s="210"/>
      <c r="M19" s="132" t="s">
        <v>55</v>
      </c>
      <c r="N19" s="132">
        <v>1</v>
      </c>
      <c r="O19" s="132"/>
      <c r="P19" s="132"/>
      <c r="Q19" s="132" t="s">
        <v>30</v>
      </c>
      <c r="R19" s="132"/>
      <c r="S19" s="215">
        <v>1</v>
      </c>
    </row>
    <row r="20" spans="3:19">
      <c r="C20" s="134"/>
      <c r="D20" s="132" t="s">
        <v>38</v>
      </c>
      <c r="E20" s="132">
        <v>1000</v>
      </c>
      <c r="G20" s="132">
        <v>1000</v>
      </c>
      <c r="H20" s="132" t="s">
        <v>30</v>
      </c>
      <c r="J20" s="215">
        <v>1</v>
      </c>
      <c r="L20" s="210"/>
      <c r="M20" s="132" t="s">
        <v>56</v>
      </c>
      <c r="N20" s="132">
        <v>1</v>
      </c>
      <c r="O20" s="132"/>
      <c r="P20" s="132"/>
      <c r="Q20" s="132" t="s">
        <v>30</v>
      </c>
      <c r="R20" s="132"/>
      <c r="S20" s="215">
        <v>5</v>
      </c>
    </row>
    <row r="21" spans="3:19">
      <c r="C21" s="134"/>
      <c r="D21" s="132" t="s">
        <v>57</v>
      </c>
      <c r="E21" s="132">
        <v>1</v>
      </c>
      <c r="G21" s="132">
        <v>1000</v>
      </c>
      <c r="H21" s="132" t="s">
        <v>30</v>
      </c>
      <c r="J21" s="215">
        <v>1000</v>
      </c>
      <c r="L21" s="210"/>
      <c r="M21" s="132" t="s">
        <v>58</v>
      </c>
      <c r="N21" s="132">
        <v>1</v>
      </c>
      <c r="O21" s="132"/>
      <c r="P21" s="132"/>
      <c r="Q21" s="132" t="s">
        <v>30</v>
      </c>
      <c r="R21" s="132"/>
      <c r="S21" s="215">
        <v>10</v>
      </c>
    </row>
    <row r="22" spans="3:19">
      <c r="C22" s="134"/>
      <c r="D22" s="132" t="s">
        <v>59</v>
      </c>
      <c r="E22" s="132">
        <v>1</v>
      </c>
      <c r="G22" s="132">
        <v>1000</v>
      </c>
      <c r="H22" s="132" t="s">
        <v>30</v>
      </c>
      <c r="J22" s="215">
        <v>1000</v>
      </c>
      <c r="L22" s="210"/>
      <c r="M22" s="132" t="s">
        <v>60</v>
      </c>
      <c r="N22" s="132">
        <v>1</v>
      </c>
      <c r="O22" s="132"/>
      <c r="P22" s="132"/>
      <c r="Q22" s="132" t="s">
        <v>30</v>
      </c>
      <c r="R22" s="132"/>
      <c r="S22" s="215">
        <v>30</v>
      </c>
    </row>
    <row r="23" spans="3:19">
      <c r="C23" s="134"/>
      <c r="D23" s="132" t="s">
        <v>61</v>
      </c>
      <c r="E23" s="132">
        <v>1</v>
      </c>
      <c r="G23" s="132">
        <v>500</v>
      </c>
      <c r="H23" s="132" t="s">
        <v>30</v>
      </c>
      <c r="J23" s="215">
        <v>500</v>
      </c>
      <c r="L23" s="210"/>
      <c r="M23" s="132" t="s">
        <v>62</v>
      </c>
      <c r="N23" s="132">
        <v>1</v>
      </c>
      <c r="O23" s="132"/>
      <c r="P23" s="132"/>
      <c r="Q23" s="132" t="s">
        <v>30</v>
      </c>
      <c r="R23" s="132"/>
      <c r="S23" s="215">
        <v>40</v>
      </c>
    </row>
    <row r="24" spans="3:19">
      <c r="C24" s="134"/>
      <c r="D24" s="132" t="s">
        <v>63</v>
      </c>
      <c r="E24" s="132">
        <v>1000</v>
      </c>
      <c r="G24" s="132">
        <v>1000</v>
      </c>
      <c r="H24" s="132" t="s">
        <v>30</v>
      </c>
      <c r="J24" s="215">
        <v>1</v>
      </c>
      <c r="L24" s="210"/>
      <c r="M24" s="132" t="s">
        <v>64</v>
      </c>
      <c r="N24" s="132">
        <v>1</v>
      </c>
      <c r="O24" s="132"/>
      <c r="P24" s="132"/>
      <c r="Q24" s="132" t="s">
        <v>30</v>
      </c>
      <c r="R24" s="132"/>
      <c r="S24" s="215">
        <v>40</v>
      </c>
    </row>
    <row r="25" spans="3:19">
      <c r="C25" s="134"/>
      <c r="D25" s="132" t="s">
        <v>65</v>
      </c>
      <c r="E25" s="132">
        <v>300000</v>
      </c>
      <c r="G25" s="132">
        <v>300</v>
      </c>
      <c r="H25" s="132" t="s">
        <v>30</v>
      </c>
      <c r="J25" s="215">
        <v>0.001</v>
      </c>
      <c r="L25" s="210"/>
      <c r="M25" s="132" t="s">
        <v>66</v>
      </c>
      <c r="N25" s="132">
        <v>1</v>
      </c>
      <c r="O25" s="132"/>
      <c r="P25" s="132"/>
      <c r="Q25" s="132" t="s">
        <v>30</v>
      </c>
      <c r="R25" s="132"/>
      <c r="S25" s="215">
        <v>140</v>
      </c>
    </row>
    <row r="26" spans="3:19">
      <c r="C26" s="134"/>
      <c r="D26" s="132" t="s">
        <v>51</v>
      </c>
      <c r="E26" s="132">
        <v>1</v>
      </c>
      <c r="G26" s="132">
        <v>20</v>
      </c>
      <c r="H26" s="132" t="s">
        <v>30</v>
      </c>
      <c r="J26" s="215">
        <v>20</v>
      </c>
      <c r="L26" s="210"/>
      <c r="M26" s="132" t="s">
        <v>67</v>
      </c>
      <c r="N26" s="132">
        <v>1</v>
      </c>
      <c r="O26" s="132"/>
      <c r="P26" s="132"/>
      <c r="Q26" s="132" t="s">
        <v>30</v>
      </c>
      <c r="R26" s="132"/>
      <c r="S26" s="215">
        <v>140</v>
      </c>
    </row>
    <row r="27" spans="3:19">
      <c r="C27" s="134"/>
      <c r="D27" s="132" t="s">
        <v>68</v>
      </c>
      <c r="E27" s="132">
        <v>10</v>
      </c>
      <c r="G27" s="132">
        <v>500</v>
      </c>
      <c r="H27" s="132" t="s">
        <v>30</v>
      </c>
      <c r="J27" s="215">
        <v>50</v>
      </c>
      <c r="L27" s="210"/>
      <c r="M27" s="132" t="s">
        <v>69</v>
      </c>
      <c r="N27" s="132">
        <v>1</v>
      </c>
      <c r="O27" s="132"/>
      <c r="P27" s="132"/>
      <c r="Q27" s="132" t="s">
        <v>30</v>
      </c>
      <c r="R27" s="132"/>
      <c r="S27" s="215">
        <v>140</v>
      </c>
    </row>
    <row r="28" spans="3:19">
      <c r="C28" s="134"/>
      <c r="D28" s="132" t="s">
        <v>70</v>
      </c>
      <c r="E28" s="132">
        <v>30</v>
      </c>
      <c r="G28" s="132">
        <v>600</v>
      </c>
      <c r="H28" s="132" t="s">
        <v>30</v>
      </c>
      <c r="J28" s="215">
        <v>20</v>
      </c>
      <c r="L28" s="211"/>
      <c r="M28" s="194" t="s">
        <v>71</v>
      </c>
      <c r="N28" s="194">
        <v>1</v>
      </c>
      <c r="O28" s="194"/>
      <c r="P28" s="194"/>
      <c r="Q28" s="194" t="s">
        <v>30</v>
      </c>
      <c r="R28" s="194"/>
      <c r="S28" s="216">
        <v>200</v>
      </c>
    </row>
    <row r="29" spans="3:12">
      <c r="C29" s="134"/>
      <c r="D29" s="132" t="s">
        <v>72</v>
      </c>
      <c r="E29" s="132">
        <v>1</v>
      </c>
      <c r="G29" s="132">
        <v>100</v>
      </c>
      <c r="H29" s="132" t="s">
        <v>30</v>
      </c>
      <c r="J29" s="215">
        <v>100</v>
      </c>
      <c r="L29" s="196"/>
    </row>
    <row r="30" spans="3:19">
      <c r="C30" s="134"/>
      <c r="D30" s="132" t="s">
        <v>54</v>
      </c>
      <c r="E30" s="132">
        <v>1</v>
      </c>
      <c r="G30" s="132">
        <v>2500</v>
      </c>
      <c r="H30" s="132" t="s">
        <v>30</v>
      </c>
      <c r="J30" s="215">
        <v>2500</v>
      </c>
      <c r="L30" s="209" t="s">
        <v>73</v>
      </c>
      <c r="M30" s="191" t="s">
        <v>74</v>
      </c>
      <c r="N30" s="191" t="s">
        <v>75</v>
      </c>
      <c r="O30" s="191"/>
      <c r="P30" s="191"/>
      <c r="Q30" s="189" t="s">
        <v>30</v>
      </c>
      <c r="R30" s="191"/>
      <c r="S30" s="214">
        <v>20</v>
      </c>
    </row>
    <row r="31" spans="3:19">
      <c r="C31" s="134"/>
      <c r="D31" s="132" t="s">
        <v>76</v>
      </c>
      <c r="E31" s="132">
        <v>100</v>
      </c>
      <c r="G31" s="132">
        <v>1000</v>
      </c>
      <c r="H31" s="132" t="s">
        <v>30</v>
      </c>
      <c r="J31" s="215">
        <v>10</v>
      </c>
      <c r="L31" s="210"/>
      <c r="M31" s="133" t="s">
        <v>77</v>
      </c>
      <c r="N31" s="133" t="s">
        <v>75</v>
      </c>
      <c r="Q31" s="132" t="s">
        <v>30</v>
      </c>
      <c r="S31" s="215">
        <v>40</v>
      </c>
    </row>
    <row r="32" spans="3:19">
      <c r="C32" s="134"/>
      <c r="D32" s="132" t="s">
        <v>78</v>
      </c>
      <c r="E32" s="132">
        <v>1</v>
      </c>
      <c r="G32" s="132">
        <v>250</v>
      </c>
      <c r="H32" s="132" t="s">
        <v>30</v>
      </c>
      <c r="J32" s="215">
        <v>250</v>
      </c>
      <c r="L32" s="210"/>
      <c r="M32" s="133" t="s">
        <v>79</v>
      </c>
      <c r="N32" s="133" t="s">
        <v>80</v>
      </c>
      <c r="Q32" s="132" t="s">
        <v>30</v>
      </c>
      <c r="S32" s="215">
        <v>90</v>
      </c>
    </row>
    <row r="33" spans="3:19">
      <c r="C33" s="134"/>
      <c r="D33" s="132" t="s">
        <v>81</v>
      </c>
      <c r="E33" s="132">
        <v>1</v>
      </c>
      <c r="G33" s="132">
        <v>20</v>
      </c>
      <c r="H33" s="132" t="s">
        <v>30</v>
      </c>
      <c r="J33" s="215">
        <v>20</v>
      </c>
      <c r="L33" s="210"/>
      <c r="M33" s="133" t="s">
        <v>82</v>
      </c>
      <c r="N33" s="133" t="s">
        <v>80</v>
      </c>
      <c r="Q33" s="132" t="s">
        <v>30</v>
      </c>
      <c r="S33" s="215">
        <v>150</v>
      </c>
    </row>
    <row r="34" spans="3:19">
      <c r="C34" s="134"/>
      <c r="D34" s="132" t="s">
        <v>83</v>
      </c>
      <c r="E34" s="132">
        <v>1</v>
      </c>
      <c r="G34" s="132">
        <v>200</v>
      </c>
      <c r="H34" s="132" t="s">
        <v>30</v>
      </c>
      <c r="J34" s="215">
        <v>200</v>
      </c>
      <c r="L34" s="210"/>
      <c r="M34" s="133" t="s">
        <v>84</v>
      </c>
      <c r="N34" s="133" t="s">
        <v>80</v>
      </c>
      <c r="Q34" s="132" t="s">
        <v>30</v>
      </c>
      <c r="S34" s="215">
        <v>250</v>
      </c>
    </row>
    <row r="35" spans="3:19">
      <c r="C35" s="134"/>
      <c r="D35" s="132" t="s">
        <v>85</v>
      </c>
      <c r="E35" s="132">
        <v>1</v>
      </c>
      <c r="G35" s="132">
        <v>1000</v>
      </c>
      <c r="H35" s="132" t="s">
        <v>30</v>
      </c>
      <c r="J35" s="215">
        <v>1000</v>
      </c>
      <c r="L35" s="210"/>
      <c r="M35" s="133" t="s">
        <v>86</v>
      </c>
      <c r="N35" s="133" t="s">
        <v>87</v>
      </c>
      <c r="Q35" s="132" t="s">
        <v>30</v>
      </c>
      <c r="S35" s="215">
        <v>430</v>
      </c>
    </row>
    <row r="36" spans="3:19">
      <c r="C36" s="208"/>
      <c r="D36" s="194" t="s">
        <v>88</v>
      </c>
      <c r="E36" s="194">
        <v>1</v>
      </c>
      <c r="F36" s="194"/>
      <c r="G36" s="194">
        <v>5000</v>
      </c>
      <c r="H36" s="194" t="s">
        <v>30</v>
      </c>
      <c r="I36" s="194"/>
      <c r="J36" s="216">
        <v>5000</v>
      </c>
      <c r="L36" s="210"/>
      <c r="M36" s="133" t="s">
        <v>89</v>
      </c>
      <c r="N36" s="133" t="s">
        <v>87</v>
      </c>
      <c r="Q36" s="132" t="s">
        <v>30</v>
      </c>
      <c r="S36" s="215">
        <v>730</v>
      </c>
    </row>
    <row r="37" spans="3:19">
      <c r="C37" s="207" t="s">
        <v>90</v>
      </c>
      <c r="D37" s="189" t="s">
        <v>91</v>
      </c>
      <c r="E37" s="189">
        <v>30</v>
      </c>
      <c r="F37" s="189"/>
      <c r="G37" s="189">
        <v>1500</v>
      </c>
      <c r="H37" s="189" t="s">
        <v>34</v>
      </c>
      <c r="I37" s="189"/>
      <c r="J37" s="214">
        <v>50</v>
      </c>
      <c r="L37" s="210"/>
      <c r="M37" s="133" t="s">
        <v>92</v>
      </c>
      <c r="N37" s="133" t="s">
        <v>87</v>
      </c>
      <c r="Q37" s="132" t="s">
        <v>30</v>
      </c>
      <c r="S37" s="215">
        <v>1250</v>
      </c>
    </row>
    <row r="38" spans="3:19">
      <c r="C38" s="134"/>
      <c r="D38" s="132" t="s">
        <v>62</v>
      </c>
      <c r="E38" s="132">
        <v>30</v>
      </c>
      <c r="G38" s="132">
        <v>2000</v>
      </c>
      <c r="H38" s="132" t="s">
        <v>34</v>
      </c>
      <c r="J38" s="215">
        <v>66.6666666666667</v>
      </c>
      <c r="L38" s="210"/>
      <c r="M38" s="133" t="s">
        <v>93</v>
      </c>
      <c r="N38" s="133" t="s">
        <v>87</v>
      </c>
      <c r="Q38" s="132" t="s">
        <v>30</v>
      </c>
      <c r="S38" s="215">
        <v>2317</v>
      </c>
    </row>
    <row r="39" spans="3:19">
      <c r="C39" s="134"/>
      <c r="D39" s="132" t="s">
        <v>69</v>
      </c>
      <c r="E39" s="132">
        <v>50</v>
      </c>
      <c r="G39" s="132">
        <v>15000</v>
      </c>
      <c r="H39" s="132" t="s">
        <v>34</v>
      </c>
      <c r="J39" s="215">
        <v>300</v>
      </c>
      <c r="L39" s="211"/>
      <c r="M39" s="217" t="s">
        <v>94</v>
      </c>
      <c r="N39" s="217" t="s">
        <v>95</v>
      </c>
      <c r="O39" s="217"/>
      <c r="P39" s="217"/>
      <c r="Q39" s="194" t="s">
        <v>30</v>
      </c>
      <c r="R39" s="217"/>
      <c r="S39" s="216">
        <v>8000</v>
      </c>
    </row>
    <row r="40" spans="3:10">
      <c r="C40" s="134"/>
      <c r="D40" s="132" t="s">
        <v>67</v>
      </c>
      <c r="E40" s="132">
        <v>10</v>
      </c>
      <c r="G40" s="132">
        <v>2500</v>
      </c>
      <c r="H40" s="132" t="s">
        <v>34</v>
      </c>
      <c r="J40" s="215">
        <v>250</v>
      </c>
    </row>
    <row r="41" spans="3:10">
      <c r="C41" s="134"/>
      <c r="D41" s="132" t="s">
        <v>96</v>
      </c>
      <c r="E41" s="132">
        <v>1</v>
      </c>
      <c r="G41" s="132">
        <v>20000</v>
      </c>
      <c r="H41" s="132" t="s">
        <v>34</v>
      </c>
      <c r="J41" s="215">
        <v>20000</v>
      </c>
    </row>
    <row r="42" spans="3:10">
      <c r="C42" s="134"/>
      <c r="D42" s="132" t="s">
        <v>97</v>
      </c>
      <c r="E42" s="132">
        <v>1</v>
      </c>
      <c r="G42" s="132">
        <v>20000</v>
      </c>
      <c r="H42" s="132" t="s">
        <v>34</v>
      </c>
      <c r="J42" s="215">
        <v>20000</v>
      </c>
    </row>
    <row r="43" spans="3:10">
      <c r="C43" s="134"/>
      <c r="D43" s="132" t="s">
        <v>98</v>
      </c>
      <c r="E43" s="132">
        <v>1</v>
      </c>
      <c r="G43" s="132">
        <v>20000</v>
      </c>
      <c r="H43" s="132" t="s">
        <v>34</v>
      </c>
      <c r="J43" s="215">
        <v>20000</v>
      </c>
    </row>
    <row r="44" spans="3:10">
      <c r="C44" s="134"/>
      <c r="D44" s="132" t="s">
        <v>99</v>
      </c>
      <c r="E44" s="132">
        <v>1</v>
      </c>
      <c r="G44" s="132">
        <v>20000</v>
      </c>
      <c r="H44" s="132" t="s">
        <v>34</v>
      </c>
      <c r="J44" s="215">
        <v>20000</v>
      </c>
    </row>
    <row r="45" spans="3:10">
      <c r="C45" s="134"/>
      <c r="D45" s="132" t="s">
        <v>85</v>
      </c>
      <c r="E45" s="132">
        <v>1</v>
      </c>
      <c r="G45" s="132">
        <v>2500</v>
      </c>
      <c r="H45" s="132" t="s">
        <v>34</v>
      </c>
      <c r="J45" s="215">
        <v>2500</v>
      </c>
    </row>
    <row r="46" spans="3:10">
      <c r="C46" s="134"/>
      <c r="D46" s="132" t="s">
        <v>83</v>
      </c>
      <c r="E46" s="132">
        <v>1</v>
      </c>
      <c r="G46" s="132">
        <v>500</v>
      </c>
      <c r="H46" s="132" t="s">
        <v>34</v>
      </c>
      <c r="J46" s="215">
        <v>500</v>
      </c>
    </row>
    <row r="47" spans="3:10">
      <c r="C47" s="208"/>
      <c r="D47" s="194" t="s">
        <v>81</v>
      </c>
      <c r="E47" s="194">
        <v>1</v>
      </c>
      <c r="F47" s="194"/>
      <c r="G47" s="194">
        <v>50</v>
      </c>
      <c r="H47" s="194" t="s">
        <v>34</v>
      </c>
      <c r="I47" s="194"/>
      <c r="J47" s="216">
        <v>50</v>
      </c>
    </row>
    <row r="48" spans="3:10">
      <c r="C48" s="209" t="s">
        <v>100</v>
      </c>
      <c r="D48" s="189" t="s">
        <v>62</v>
      </c>
      <c r="E48" s="189">
        <v>10</v>
      </c>
      <c r="F48" s="189"/>
      <c r="G48" s="189">
        <v>1000</v>
      </c>
      <c r="H48" s="189" t="s">
        <v>36</v>
      </c>
      <c r="I48" s="189"/>
      <c r="J48" s="214">
        <v>100</v>
      </c>
    </row>
    <row r="49" spans="3:10">
      <c r="C49" s="210"/>
      <c r="D49" s="132" t="s">
        <v>64</v>
      </c>
      <c r="E49" s="132">
        <v>10</v>
      </c>
      <c r="G49" s="132">
        <v>1000</v>
      </c>
      <c r="H49" s="132" t="s">
        <v>36</v>
      </c>
      <c r="J49" s="215">
        <v>100</v>
      </c>
    </row>
    <row r="50" spans="3:10">
      <c r="C50" s="210"/>
      <c r="D50" s="132" t="s">
        <v>101</v>
      </c>
      <c r="E50" s="132">
        <v>10</v>
      </c>
      <c r="G50" s="132">
        <v>3500</v>
      </c>
      <c r="H50" s="132" t="s">
        <v>36</v>
      </c>
      <c r="J50" s="215">
        <v>350</v>
      </c>
    </row>
    <row r="51" spans="3:10">
      <c r="C51" s="210"/>
      <c r="D51" s="132" t="s">
        <v>102</v>
      </c>
      <c r="E51" s="132">
        <v>10</v>
      </c>
      <c r="G51" s="132">
        <v>3500</v>
      </c>
      <c r="H51" s="132" t="s">
        <v>36</v>
      </c>
      <c r="J51" s="215">
        <v>350</v>
      </c>
    </row>
    <row r="52" spans="3:10">
      <c r="C52" s="210"/>
      <c r="D52" s="132" t="s">
        <v>66</v>
      </c>
      <c r="E52" s="132">
        <v>10</v>
      </c>
      <c r="G52" s="132">
        <v>3500</v>
      </c>
      <c r="H52" s="132" t="s">
        <v>36</v>
      </c>
      <c r="J52" s="215">
        <v>350</v>
      </c>
    </row>
    <row r="53" spans="3:10">
      <c r="C53" s="210"/>
      <c r="D53" s="132" t="s">
        <v>67</v>
      </c>
      <c r="E53" s="132">
        <v>10</v>
      </c>
      <c r="G53" s="132">
        <v>3500</v>
      </c>
      <c r="H53" s="132" t="s">
        <v>36</v>
      </c>
      <c r="J53" s="215">
        <v>350</v>
      </c>
    </row>
    <row r="54" spans="3:10">
      <c r="C54" s="210"/>
      <c r="D54" s="132" t="s">
        <v>54</v>
      </c>
      <c r="E54" s="132">
        <v>1</v>
      </c>
      <c r="G54" s="132">
        <v>2000</v>
      </c>
      <c r="H54" s="132" t="s">
        <v>36</v>
      </c>
      <c r="J54" s="215">
        <v>2000</v>
      </c>
    </row>
    <row r="55" spans="3:10">
      <c r="C55" s="210"/>
      <c r="D55" s="132" t="s">
        <v>61</v>
      </c>
      <c r="E55" s="132">
        <v>1</v>
      </c>
      <c r="G55" s="132">
        <v>1000</v>
      </c>
      <c r="H55" s="132" t="s">
        <v>36</v>
      </c>
      <c r="J55" s="215">
        <v>1000</v>
      </c>
    </row>
    <row r="56" spans="3:10">
      <c r="C56" s="210"/>
      <c r="D56" s="132" t="s">
        <v>76</v>
      </c>
      <c r="E56" s="132">
        <v>10</v>
      </c>
      <c r="G56" s="132">
        <v>250</v>
      </c>
      <c r="H56" s="132" t="s">
        <v>36</v>
      </c>
      <c r="J56" s="215">
        <v>25</v>
      </c>
    </row>
    <row r="57" spans="3:10">
      <c r="C57" s="211"/>
      <c r="D57" s="194" t="s">
        <v>71</v>
      </c>
      <c r="E57" s="194">
        <v>10</v>
      </c>
      <c r="F57" s="194"/>
      <c r="G57" s="194">
        <v>5000</v>
      </c>
      <c r="H57" s="194" t="s">
        <v>36</v>
      </c>
      <c r="I57" s="194"/>
      <c r="J57" s="216">
        <v>500</v>
      </c>
    </row>
    <row r="58" spans="3:10">
      <c r="C58" s="209" t="s">
        <v>103</v>
      </c>
      <c r="D58" s="189" t="s">
        <v>104</v>
      </c>
      <c r="E58" s="189">
        <v>1</v>
      </c>
      <c r="F58" s="189"/>
      <c r="G58" s="189">
        <v>3000</v>
      </c>
      <c r="H58" s="189" t="s">
        <v>38</v>
      </c>
      <c r="I58" s="189"/>
      <c r="J58" s="214">
        <v>3000</v>
      </c>
    </row>
    <row r="59" spans="3:10">
      <c r="C59" s="210"/>
      <c r="D59" s="132" t="s">
        <v>105</v>
      </c>
      <c r="E59" s="132">
        <v>1</v>
      </c>
      <c r="G59" s="132">
        <v>3000</v>
      </c>
      <c r="H59" s="132" t="s">
        <v>38</v>
      </c>
      <c r="J59" s="215">
        <v>3000</v>
      </c>
    </row>
    <row r="60" spans="3:10">
      <c r="C60" s="210"/>
      <c r="D60" s="132" t="s">
        <v>106</v>
      </c>
      <c r="E60" s="132">
        <v>1</v>
      </c>
      <c r="G60" s="132">
        <v>3000</v>
      </c>
      <c r="H60" s="132" t="s">
        <v>38</v>
      </c>
      <c r="J60" s="215">
        <v>3000</v>
      </c>
    </row>
    <row r="61" spans="3:10">
      <c r="C61" s="210"/>
      <c r="D61" s="132" t="s">
        <v>107</v>
      </c>
      <c r="E61" s="132">
        <v>1</v>
      </c>
      <c r="G61" s="132">
        <v>2750</v>
      </c>
      <c r="H61" s="132" t="s">
        <v>38</v>
      </c>
      <c r="J61" s="215">
        <v>2750</v>
      </c>
    </row>
    <row r="62" spans="3:10">
      <c r="C62" s="210"/>
      <c r="D62" s="132" t="s">
        <v>108</v>
      </c>
      <c r="E62" s="132">
        <v>1</v>
      </c>
      <c r="G62" s="132">
        <v>2750</v>
      </c>
      <c r="H62" s="132" t="s">
        <v>38</v>
      </c>
      <c r="J62" s="215">
        <v>2750</v>
      </c>
    </row>
    <row r="63" spans="3:10">
      <c r="C63" s="210"/>
      <c r="D63" s="132" t="s">
        <v>109</v>
      </c>
      <c r="E63" s="132">
        <v>1</v>
      </c>
      <c r="G63" s="132">
        <v>2750</v>
      </c>
      <c r="H63" s="132" t="s">
        <v>38</v>
      </c>
      <c r="J63" s="215">
        <v>2750</v>
      </c>
    </row>
    <row r="64" spans="3:10">
      <c r="C64" s="210"/>
      <c r="D64" s="132" t="s">
        <v>110</v>
      </c>
      <c r="E64" s="132">
        <v>1</v>
      </c>
      <c r="G64" s="132">
        <v>2750</v>
      </c>
      <c r="H64" s="132" t="s">
        <v>38</v>
      </c>
      <c r="J64" s="215">
        <v>2750</v>
      </c>
    </row>
    <row r="65" spans="3:10">
      <c r="C65" s="210"/>
      <c r="D65" s="132" t="s">
        <v>111</v>
      </c>
      <c r="E65" s="132">
        <v>1</v>
      </c>
      <c r="G65" s="132">
        <v>2750</v>
      </c>
      <c r="H65" s="132" t="s">
        <v>38</v>
      </c>
      <c r="J65" s="215">
        <v>2750</v>
      </c>
    </row>
    <row r="66" spans="3:10">
      <c r="C66" s="210"/>
      <c r="D66" s="132" t="s">
        <v>112</v>
      </c>
      <c r="E66" s="132">
        <v>1</v>
      </c>
      <c r="G66" s="132">
        <v>2750</v>
      </c>
      <c r="H66" s="132" t="s">
        <v>38</v>
      </c>
      <c r="J66" s="215">
        <v>2750</v>
      </c>
    </row>
    <row r="67" spans="3:10">
      <c r="C67" s="210"/>
      <c r="D67" s="132" t="s">
        <v>113</v>
      </c>
      <c r="E67" s="132">
        <v>1</v>
      </c>
      <c r="G67" s="132">
        <v>2750</v>
      </c>
      <c r="H67" s="132" t="s">
        <v>38</v>
      </c>
      <c r="J67" s="215">
        <v>2750</v>
      </c>
    </row>
    <row r="68" spans="3:10">
      <c r="C68" s="210"/>
      <c r="D68" s="132" t="s">
        <v>114</v>
      </c>
      <c r="E68" s="132">
        <v>1</v>
      </c>
      <c r="G68" s="132">
        <v>2750</v>
      </c>
      <c r="H68" s="132" t="s">
        <v>38</v>
      </c>
      <c r="J68" s="215">
        <v>2750</v>
      </c>
    </row>
    <row r="69" spans="3:10">
      <c r="C69" s="210"/>
      <c r="D69" s="132" t="s">
        <v>115</v>
      </c>
      <c r="E69" s="132">
        <v>1</v>
      </c>
      <c r="G69" s="132">
        <v>2750</v>
      </c>
      <c r="H69" s="132" t="s">
        <v>38</v>
      </c>
      <c r="J69" s="215">
        <v>2750</v>
      </c>
    </row>
    <row r="70" spans="3:10">
      <c r="C70" s="210"/>
      <c r="D70" s="132" t="s">
        <v>116</v>
      </c>
      <c r="E70" s="132">
        <v>1</v>
      </c>
      <c r="G70" s="132">
        <v>2750</v>
      </c>
      <c r="H70" s="132" t="s">
        <v>38</v>
      </c>
      <c r="J70" s="215">
        <v>2750</v>
      </c>
    </row>
    <row r="71" spans="3:10">
      <c r="C71" s="210"/>
      <c r="D71" s="132" t="s">
        <v>117</v>
      </c>
      <c r="E71" s="132">
        <v>1</v>
      </c>
      <c r="G71" s="132">
        <v>2750</v>
      </c>
      <c r="H71" s="132" t="s">
        <v>38</v>
      </c>
      <c r="J71" s="215">
        <v>2750</v>
      </c>
    </row>
    <row r="72" spans="3:10">
      <c r="C72" s="210"/>
      <c r="D72" s="132" t="s">
        <v>118</v>
      </c>
      <c r="E72" s="132">
        <v>1</v>
      </c>
      <c r="G72" s="132">
        <v>2750</v>
      </c>
      <c r="H72" s="132" t="s">
        <v>38</v>
      </c>
      <c r="J72" s="215">
        <v>2750</v>
      </c>
    </row>
    <row r="73" spans="3:10">
      <c r="C73" s="210"/>
      <c r="D73" s="132" t="s">
        <v>119</v>
      </c>
      <c r="E73" s="132">
        <v>1</v>
      </c>
      <c r="G73" s="132">
        <v>2750</v>
      </c>
      <c r="H73" s="132" t="s">
        <v>38</v>
      </c>
      <c r="J73" s="215">
        <v>2750</v>
      </c>
    </row>
    <row r="74" spans="3:10">
      <c r="C74" s="210"/>
      <c r="D74" s="132" t="s">
        <v>120</v>
      </c>
      <c r="E74" s="132">
        <v>1</v>
      </c>
      <c r="G74" s="132">
        <v>2750</v>
      </c>
      <c r="H74" s="132" t="s">
        <v>38</v>
      </c>
      <c r="J74" s="215">
        <v>2750</v>
      </c>
    </row>
    <row r="75" spans="3:10">
      <c r="C75" s="210"/>
      <c r="D75" s="132" t="s">
        <v>121</v>
      </c>
      <c r="E75" s="132">
        <v>1</v>
      </c>
      <c r="G75" s="132">
        <v>2750</v>
      </c>
      <c r="H75" s="132" t="s">
        <v>38</v>
      </c>
      <c r="J75" s="215">
        <v>2750</v>
      </c>
    </row>
    <row r="76" spans="3:10">
      <c r="C76" s="210"/>
      <c r="D76" s="132" t="s">
        <v>122</v>
      </c>
      <c r="E76" s="132">
        <v>1</v>
      </c>
      <c r="G76" s="132">
        <v>2750</v>
      </c>
      <c r="H76" s="132" t="s">
        <v>38</v>
      </c>
      <c r="J76" s="215">
        <v>2750</v>
      </c>
    </row>
    <row r="77" spans="3:10">
      <c r="C77" s="210"/>
      <c r="D77" s="132" t="s">
        <v>123</v>
      </c>
      <c r="E77" s="132">
        <v>1</v>
      </c>
      <c r="G77" s="132">
        <v>2750</v>
      </c>
      <c r="H77" s="132" t="s">
        <v>38</v>
      </c>
      <c r="J77" s="215">
        <v>2750</v>
      </c>
    </row>
    <row r="78" spans="3:10">
      <c r="C78" s="210"/>
      <c r="D78" s="132" t="s">
        <v>124</v>
      </c>
      <c r="E78" s="132">
        <v>1</v>
      </c>
      <c r="G78" s="132">
        <v>2750</v>
      </c>
      <c r="H78" s="132" t="s">
        <v>38</v>
      </c>
      <c r="J78" s="215">
        <v>2750</v>
      </c>
    </row>
    <row r="79" spans="3:10">
      <c r="C79" s="210"/>
      <c r="D79" s="132" t="s">
        <v>125</v>
      </c>
      <c r="E79" s="132">
        <v>1</v>
      </c>
      <c r="G79" s="132">
        <v>2750</v>
      </c>
      <c r="H79" s="132" t="s">
        <v>38</v>
      </c>
      <c r="J79" s="215">
        <v>2750</v>
      </c>
    </row>
    <row r="80" spans="3:10">
      <c r="C80" s="210"/>
      <c r="D80" s="132" t="s">
        <v>126</v>
      </c>
      <c r="E80" s="132">
        <v>1</v>
      </c>
      <c r="G80" s="132">
        <v>2750</v>
      </c>
      <c r="H80" s="132" t="s">
        <v>38</v>
      </c>
      <c r="J80" s="215">
        <v>2750</v>
      </c>
    </row>
    <row r="81" spans="3:10">
      <c r="C81" s="210"/>
      <c r="D81" s="132" t="s">
        <v>127</v>
      </c>
      <c r="E81" s="132">
        <v>1</v>
      </c>
      <c r="G81" s="132">
        <v>2750</v>
      </c>
      <c r="H81" s="132" t="s">
        <v>38</v>
      </c>
      <c r="J81" s="215">
        <v>2750</v>
      </c>
    </row>
    <row r="82" spans="3:10">
      <c r="C82" s="210"/>
      <c r="D82" s="132" t="s">
        <v>128</v>
      </c>
      <c r="E82" s="132">
        <v>1</v>
      </c>
      <c r="G82" s="132">
        <v>2500</v>
      </c>
      <c r="H82" s="132" t="s">
        <v>38</v>
      </c>
      <c r="J82" s="215">
        <v>2500</v>
      </c>
    </row>
    <row r="83" spans="3:10">
      <c r="C83" s="210"/>
      <c r="D83" s="132" t="s">
        <v>129</v>
      </c>
      <c r="E83" s="132">
        <v>1</v>
      </c>
      <c r="G83" s="132">
        <v>2500</v>
      </c>
      <c r="H83" s="132" t="s">
        <v>38</v>
      </c>
      <c r="J83" s="215">
        <v>2500</v>
      </c>
    </row>
    <row r="84" spans="3:10">
      <c r="C84" s="210"/>
      <c r="D84" s="132" t="s">
        <v>130</v>
      </c>
      <c r="E84" s="132">
        <v>1</v>
      </c>
      <c r="G84" s="132">
        <v>2500</v>
      </c>
      <c r="H84" s="132" t="s">
        <v>38</v>
      </c>
      <c r="J84" s="215">
        <v>2500</v>
      </c>
    </row>
    <row r="85" spans="3:10">
      <c r="C85" s="210"/>
      <c r="D85" s="132" t="s">
        <v>131</v>
      </c>
      <c r="E85" s="132">
        <v>1</v>
      </c>
      <c r="G85" s="132">
        <v>2500</v>
      </c>
      <c r="H85" s="132" t="s">
        <v>38</v>
      </c>
      <c r="J85" s="215">
        <v>2500</v>
      </c>
    </row>
    <row r="86" spans="3:10">
      <c r="C86" s="210"/>
      <c r="D86" s="132" t="s">
        <v>132</v>
      </c>
      <c r="E86" s="132">
        <v>1</v>
      </c>
      <c r="G86" s="132">
        <v>2500</v>
      </c>
      <c r="H86" s="132" t="s">
        <v>38</v>
      </c>
      <c r="J86" s="215">
        <v>2500</v>
      </c>
    </row>
    <row r="87" spans="3:10">
      <c r="C87" s="210"/>
      <c r="D87" s="132" t="s">
        <v>133</v>
      </c>
      <c r="E87" s="132">
        <v>1</v>
      </c>
      <c r="G87" s="132">
        <v>2500</v>
      </c>
      <c r="H87" s="132" t="s">
        <v>38</v>
      </c>
      <c r="J87" s="215">
        <v>2500</v>
      </c>
    </row>
    <row r="88" spans="3:10">
      <c r="C88" s="210"/>
      <c r="D88" s="132" t="s">
        <v>134</v>
      </c>
      <c r="E88" s="132">
        <v>1</v>
      </c>
      <c r="G88" s="132">
        <v>2500</v>
      </c>
      <c r="H88" s="132" t="s">
        <v>38</v>
      </c>
      <c r="J88" s="215">
        <v>2500</v>
      </c>
    </row>
    <row r="89" spans="3:10">
      <c r="C89" s="210"/>
      <c r="D89" s="132" t="s">
        <v>135</v>
      </c>
      <c r="E89" s="132">
        <v>1</v>
      </c>
      <c r="G89" s="132">
        <v>2500</v>
      </c>
      <c r="H89" s="132" t="s">
        <v>38</v>
      </c>
      <c r="J89" s="215">
        <v>2500</v>
      </c>
    </row>
    <row r="90" spans="3:10">
      <c r="C90" s="210"/>
      <c r="D90" s="132" t="s">
        <v>136</v>
      </c>
      <c r="E90" s="132">
        <v>1</v>
      </c>
      <c r="G90" s="132">
        <v>2500</v>
      </c>
      <c r="H90" s="132" t="s">
        <v>38</v>
      </c>
      <c r="J90" s="215">
        <v>2500</v>
      </c>
    </row>
    <row r="91" spans="3:10">
      <c r="C91" s="210"/>
      <c r="D91" s="132" t="s">
        <v>137</v>
      </c>
      <c r="E91" s="132">
        <v>1</v>
      </c>
      <c r="G91" s="132">
        <v>2500</v>
      </c>
      <c r="H91" s="132" t="s">
        <v>38</v>
      </c>
      <c r="J91" s="215">
        <v>2500</v>
      </c>
    </row>
    <row r="92" spans="3:10">
      <c r="C92" s="210"/>
      <c r="D92" s="132" t="s">
        <v>138</v>
      </c>
      <c r="E92" s="132">
        <v>1</v>
      </c>
      <c r="G92" s="132">
        <v>2500</v>
      </c>
      <c r="H92" s="132" t="s">
        <v>38</v>
      </c>
      <c r="J92" s="215">
        <v>2500</v>
      </c>
    </row>
    <row r="93" spans="3:10">
      <c r="C93" s="210"/>
      <c r="D93" s="132" t="s">
        <v>139</v>
      </c>
      <c r="E93" s="132">
        <v>1</v>
      </c>
      <c r="G93" s="132">
        <v>2500</v>
      </c>
      <c r="H93" s="132" t="s">
        <v>38</v>
      </c>
      <c r="J93" s="215">
        <v>2500</v>
      </c>
    </row>
    <row r="94" spans="3:10">
      <c r="C94" s="210"/>
      <c r="D94" s="132" t="s">
        <v>140</v>
      </c>
      <c r="E94" s="132">
        <v>1</v>
      </c>
      <c r="G94" s="132">
        <v>2500</v>
      </c>
      <c r="H94" s="132" t="s">
        <v>38</v>
      </c>
      <c r="J94" s="215">
        <v>2500</v>
      </c>
    </row>
    <row r="95" spans="3:10">
      <c r="C95" s="210"/>
      <c r="D95" s="132" t="s">
        <v>141</v>
      </c>
      <c r="E95" s="132">
        <v>1</v>
      </c>
      <c r="G95" s="132">
        <v>2500</v>
      </c>
      <c r="H95" s="132" t="s">
        <v>38</v>
      </c>
      <c r="J95" s="215">
        <v>2500</v>
      </c>
    </row>
    <row r="96" spans="3:10">
      <c r="C96" s="210"/>
      <c r="D96" s="132" t="s">
        <v>142</v>
      </c>
      <c r="E96" s="132">
        <v>1</v>
      </c>
      <c r="G96" s="132">
        <v>2000</v>
      </c>
      <c r="H96" s="132" t="s">
        <v>38</v>
      </c>
      <c r="J96" s="215">
        <v>2000</v>
      </c>
    </row>
    <row r="97" spans="3:10">
      <c r="C97" s="210"/>
      <c r="D97" s="132" t="s">
        <v>143</v>
      </c>
      <c r="E97" s="132">
        <v>1</v>
      </c>
      <c r="G97" s="132">
        <v>2000</v>
      </c>
      <c r="H97" s="132" t="s">
        <v>38</v>
      </c>
      <c r="J97" s="215">
        <v>2000</v>
      </c>
    </row>
    <row r="98" spans="3:10">
      <c r="C98" s="210"/>
      <c r="D98" s="132" t="s">
        <v>144</v>
      </c>
      <c r="E98" s="132">
        <v>1</v>
      </c>
      <c r="G98" s="132">
        <v>2000</v>
      </c>
      <c r="H98" s="132" t="s">
        <v>38</v>
      </c>
      <c r="J98" s="215">
        <v>2000</v>
      </c>
    </row>
    <row r="99" spans="3:10">
      <c r="C99" s="210"/>
      <c r="D99" s="132" t="s">
        <v>145</v>
      </c>
      <c r="E99" s="132">
        <v>1</v>
      </c>
      <c r="G99" s="132">
        <v>2000</v>
      </c>
      <c r="H99" s="132" t="s">
        <v>38</v>
      </c>
      <c r="J99" s="215">
        <v>2000</v>
      </c>
    </row>
    <row r="100" spans="3:10">
      <c r="C100" s="210"/>
      <c r="D100" s="132" t="s">
        <v>146</v>
      </c>
      <c r="E100" s="132">
        <v>1</v>
      </c>
      <c r="G100" s="132">
        <v>2000</v>
      </c>
      <c r="H100" s="132" t="s">
        <v>38</v>
      </c>
      <c r="J100" s="215">
        <v>2000</v>
      </c>
    </row>
    <row r="101" spans="3:10">
      <c r="C101" s="210"/>
      <c r="D101" s="132" t="s">
        <v>147</v>
      </c>
      <c r="E101" s="132">
        <v>1</v>
      </c>
      <c r="G101" s="132">
        <v>2000</v>
      </c>
      <c r="H101" s="132" t="s">
        <v>38</v>
      </c>
      <c r="J101" s="215">
        <v>2000</v>
      </c>
    </row>
    <row r="102" spans="3:10">
      <c r="C102" s="210"/>
      <c r="D102" s="132" t="s">
        <v>148</v>
      </c>
      <c r="E102" s="132">
        <v>1</v>
      </c>
      <c r="G102" s="132">
        <v>2000</v>
      </c>
      <c r="H102" s="132" t="s">
        <v>38</v>
      </c>
      <c r="J102" s="215">
        <v>2000</v>
      </c>
    </row>
    <row r="103" spans="3:10">
      <c r="C103" s="210"/>
      <c r="D103" s="132" t="s">
        <v>149</v>
      </c>
      <c r="E103" s="132">
        <v>1</v>
      </c>
      <c r="G103" s="132">
        <v>2000</v>
      </c>
      <c r="H103" s="132" t="s">
        <v>38</v>
      </c>
      <c r="J103" s="215">
        <v>2000</v>
      </c>
    </row>
    <row r="104" spans="3:10">
      <c r="C104" s="211"/>
      <c r="D104" s="194" t="s">
        <v>150</v>
      </c>
      <c r="E104" s="194">
        <v>1</v>
      </c>
      <c r="F104" s="194"/>
      <c r="G104" s="194">
        <v>2000</v>
      </c>
      <c r="H104" s="194" t="s">
        <v>38</v>
      </c>
      <c r="I104" s="194"/>
      <c r="J104" s="216">
        <v>2000</v>
      </c>
    </row>
  </sheetData>
  <mergeCells count="6">
    <mergeCell ref="C18:C36"/>
    <mergeCell ref="C37:C47"/>
    <mergeCell ref="C48:C57"/>
    <mergeCell ref="C58:C104"/>
    <mergeCell ref="L18:L28"/>
    <mergeCell ref="L30:L39"/>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5"/>
  <sheetViews>
    <sheetView workbookViewId="0">
      <selection activeCell="K34" sqref="K34"/>
    </sheetView>
  </sheetViews>
  <sheetFormatPr defaultColWidth="9" defaultRowHeight="11.25"/>
  <cols>
    <col min="1" max="2" width="22.125" style="2" customWidth="1"/>
    <col min="3" max="4" width="9" style="2"/>
    <col min="5" max="5" width="10.375" style="2" customWidth="1"/>
    <col min="6" max="6" width="27.125" style="2" customWidth="1"/>
    <col min="7" max="7" width="7.375" style="2" customWidth="1"/>
    <col min="8" max="8" width="17.875" style="2" customWidth="1"/>
    <col min="9" max="10" width="9" style="2"/>
    <col min="11" max="11" width="19.625" style="2" customWidth="1"/>
    <col min="12" max="16384" width="9" style="2"/>
  </cols>
  <sheetData>
    <row r="1" s="1" customFormat="1" ht="24" customHeight="1" spans="1:4">
      <c r="A1" s="3" t="s">
        <v>2642</v>
      </c>
      <c r="B1" s="4" t="s">
        <v>2643</v>
      </c>
      <c r="C1" s="5"/>
      <c r="D1" s="6"/>
    </row>
    <row r="2" spans="1:12">
      <c r="A2" s="7" t="s">
        <v>2644</v>
      </c>
      <c r="B2" s="7"/>
      <c r="D2" s="7" t="s">
        <v>853</v>
      </c>
      <c r="E2" s="8"/>
      <c r="F2" s="8"/>
      <c r="G2" s="8"/>
      <c r="H2" s="8"/>
      <c r="J2" s="8" t="s">
        <v>2645</v>
      </c>
      <c r="K2" s="8"/>
      <c r="L2" s="8"/>
    </row>
    <row r="3" spans="1:12">
      <c r="A3" s="9" t="s">
        <v>2646</v>
      </c>
      <c r="B3" s="9" t="s">
        <v>1801</v>
      </c>
      <c r="D3" s="10" t="s">
        <v>855</v>
      </c>
      <c r="E3" s="10" t="s">
        <v>2647</v>
      </c>
      <c r="F3" s="10" t="s">
        <v>797</v>
      </c>
      <c r="G3" s="10" t="s">
        <v>2648</v>
      </c>
      <c r="H3" s="10" t="s">
        <v>2649</v>
      </c>
      <c r="J3" s="10" t="s">
        <v>801</v>
      </c>
      <c r="K3" s="10" t="s">
        <v>800</v>
      </c>
      <c r="L3" s="10" t="s">
        <v>2650</v>
      </c>
    </row>
    <row r="4" ht="12" spans="1:12">
      <c r="A4" s="11">
        <v>1</v>
      </c>
      <c r="B4" s="11" t="s">
        <v>2651</v>
      </c>
      <c r="D4" s="10">
        <v>1</v>
      </c>
      <c r="E4" s="10">
        <v>1</v>
      </c>
      <c r="F4" s="10" t="s">
        <v>2652</v>
      </c>
      <c r="G4" s="10">
        <v>300</v>
      </c>
      <c r="H4" s="10" t="s">
        <v>2653</v>
      </c>
      <c r="J4" s="10">
        <v>1</v>
      </c>
      <c r="K4" s="10" t="s">
        <v>2654</v>
      </c>
      <c r="L4" s="10">
        <v>4</v>
      </c>
    </row>
    <row r="5" ht="12" spans="1:12">
      <c r="A5" s="11">
        <v>2</v>
      </c>
      <c r="B5" s="11" t="s">
        <v>2655</v>
      </c>
      <c r="D5" s="10">
        <v>2</v>
      </c>
      <c r="E5" s="10">
        <v>1</v>
      </c>
      <c r="F5" s="10" t="s">
        <v>2656</v>
      </c>
      <c r="G5" s="10">
        <v>800</v>
      </c>
      <c r="H5" s="10" t="s">
        <v>2657</v>
      </c>
      <c r="J5" s="10">
        <v>2</v>
      </c>
      <c r="K5" s="10" t="s">
        <v>2658</v>
      </c>
      <c r="L5" s="10">
        <v>6</v>
      </c>
    </row>
    <row r="6" ht="12" spans="1:12">
      <c r="A6" s="11">
        <v>3</v>
      </c>
      <c r="B6" s="11" t="s">
        <v>2659</v>
      </c>
      <c r="D6" s="10">
        <v>3</v>
      </c>
      <c r="E6" s="10">
        <v>1</v>
      </c>
      <c r="F6" s="10" t="s">
        <v>2660</v>
      </c>
      <c r="G6" s="10">
        <v>1300</v>
      </c>
      <c r="H6" s="10" t="s">
        <v>2661</v>
      </c>
      <c r="J6" s="10">
        <v>3</v>
      </c>
      <c r="K6" s="10" t="s">
        <v>2662</v>
      </c>
      <c r="L6" s="10">
        <v>8</v>
      </c>
    </row>
    <row r="7" ht="12" spans="1:12">
      <c r="A7" s="11">
        <v>4</v>
      </c>
      <c r="B7" s="11" t="s">
        <v>2663</v>
      </c>
      <c r="D7" s="10">
        <v>4</v>
      </c>
      <c r="E7" s="10">
        <v>2</v>
      </c>
      <c r="F7" s="10" t="s">
        <v>2664</v>
      </c>
      <c r="G7" s="10">
        <v>1800</v>
      </c>
      <c r="H7" s="10" t="s">
        <v>2665</v>
      </c>
      <c r="J7" s="10">
        <v>4</v>
      </c>
      <c r="K7" s="10" t="s">
        <v>2666</v>
      </c>
      <c r="L7" s="10">
        <v>10</v>
      </c>
    </row>
    <row r="8" ht="12" spans="1:12">
      <c r="A8" s="11">
        <v>5</v>
      </c>
      <c r="B8" s="11" t="s">
        <v>2667</v>
      </c>
      <c r="D8" s="10">
        <v>5</v>
      </c>
      <c r="E8" s="10">
        <v>2</v>
      </c>
      <c r="F8" s="10" t="s">
        <v>2668</v>
      </c>
      <c r="G8" s="10">
        <v>2300</v>
      </c>
      <c r="H8" s="10" t="s">
        <v>2669</v>
      </c>
      <c r="J8" s="10">
        <v>5</v>
      </c>
      <c r="K8" s="10" t="s">
        <v>2670</v>
      </c>
      <c r="L8" s="10">
        <v>12</v>
      </c>
    </row>
    <row r="9" ht="12" spans="1:12">
      <c r="A9" s="11">
        <v>6</v>
      </c>
      <c r="B9" s="11" t="s">
        <v>2671</v>
      </c>
      <c r="D9" s="10">
        <v>6</v>
      </c>
      <c r="E9" s="10">
        <v>2</v>
      </c>
      <c r="F9" s="10" t="s">
        <v>2672</v>
      </c>
      <c r="G9" s="10">
        <v>2800</v>
      </c>
      <c r="H9" s="10" t="s">
        <v>2673</v>
      </c>
      <c r="J9" s="10">
        <v>6</v>
      </c>
      <c r="K9" s="10" t="s">
        <v>2674</v>
      </c>
      <c r="L9" s="10">
        <v>14</v>
      </c>
    </row>
    <row r="10" ht="12" spans="1:12">
      <c r="A10" s="11">
        <v>7</v>
      </c>
      <c r="B10" s="11" t="s">
        <v>2675</v>
      </c>
      <c r="D10" s="10">
        <v>7</v>
      </c>
      <c r="E10" s="10">
        <v>3</v>
      </c>
      <c r="F10" s="10" t="s">
        <v>2676</v>
      </c>
      <c r="G10" s="10">
        <v>3400</v>
      </c>
      <c r="H10" s="10" t="s">
        <v>2677</v>
      </c>
      <c r="J10" s="10">
        <v>7</v>
      </c>
      <c r="K10" s="10" t="s">
        <v>2678</v>
      </c>
      <c r="L10" s="10">
        <v>16</v>
      </c>
    </row>
    <row r="11" ht="12" spans="1:12">
      <c r="A11" s="11">
        <v>8</v>
      </c>
      <c r="B11" s="11" t="s">
        <v>2679</v>
      </c>
      <c r="D11" s="10">
        <v>8</v>
      </c>
      <c r="E11" s="10">
        <v>3</v>
      </c>
      <c r="F11" s="10" t="s">
        <v>2680</v>
      </c>
      <c r="G11" s="10">
        <v>4000</v>
      </c>
      <c r="H11" s="10" t="s">
        <v>2681</v>
      </c>
      <c r="J11" s="10">
        <v>8</v>
      </c>
      <c r="K11" s="10" t="s">
        <v>2682</v>
      </c>
      <c r="L11" s="10">
        <v>18</v>
      </c>
    </row>
    <row r="12" ht="12" spans="1:12">
      <c r="A12" s="11">
        <v>9</v>
      </c>
      <c r="B12" s="11" t="s">
        <v>2683</v>
      </c>
      <c r="D12" s="10">
        <v>9</v>
      </c>
      <c r="E12" s="10">
        <v>3</v>
      </c>
      <c r="F12" s="10" t="s">
        <v>2684</v>
      </c>
      <c r="G12" s="10">
        <v>4600</v>
      </c>
      <c r="H12" s="10" t="s">
        <v>2685</v>
      </c>
      <c r="J12" s="10">
        <v>9</v>
      </c>
      <c r="K12" s="10" t="s">
        <v>2686</v>
      </c>
      <c r="L12" s="10">
        <v>20</v>
      </c>
    </row>
    <row r="13" ht="12" spans="1:12">
      <c r="A13" s="11">
        <v>10</v>
      </c>
      <c r="B13" s="11" t="s">
        <v>2687</v>
      </c>
      <c r="D13" s="10">
        <v>10</v>
      </c>
      <c r="E13" s="10">
        <v>4</v>
      </c>
      <c r="F13" s="10" t="s">
        <v>2688</v>
      </c>
      <c r="G13" s="10">
        <v>5200</v>
      </c>
      <c r="H13" s="10" t="s">
        <v>2689</v>
      </c>
      <c r="J13" s="10">
        <v>10</v>
      </c>
      <c r="K13" s="10" t="s">
        <v>2690</v>
      </c>
      <c r="L13" s="10">
        <v>22</v>
      </c>
    </row>
    <row r="14" ht="12" spans="1:12">
      <c r="A14" s="11">
        <v>11</v>
      </c>
      <c r="B14" s="11" t="s">
        <v>2691</v>
      </c>
      <c r="D14" s="10">
        <v>11</v>
      </c>
      <c r="E14" s="10">
        <v>4</v>
      </c>
      <c r="F14" s="10" t="s">
        <v>2692</v>
      </c>
      <c r="G14" s="10">
        <v>5800</v>
      </c>
      <c r="H14" s="10" t="s">
        <v>2693</v>
      </c>
      <c r="J14" s="10">
        <v>11</v>
      </c>
      <c r="K14" s="10" t="s">
        <v>2694</v>
      </c>
      <c r="L14" s="10">
        <v>24</v>
      </c>
    </row>
    <row r="15" ht="12" spans="1:12">
      <c r="A15" s="11">
        <v>12</v>
      </c>
      <c r="B15" s="11" t="s">
        <v>2695</v>
      </c>
      <c r="D15" s="10">
        <v>12</v>
      </c>
      <c r="E15" s="10">
        <v>4</v>
      </c>
      <c r="F15" s="10" t="s">
        <v>2696</v>
      </c>
      <c r="G15" s="10">
        <v>6400</v>
      </c>
      <c r="H15" s="10" t="s">
        <v>2697</v>
      </c>
      <c r="J15" s="10">
        <v>12</v>
      </c>
      <c r="K15" s="10" t="s">
        <v>2511</v>
      </c>
      <c r="L15" s="10" t="s">
        <v>2511</v>
      </c>
    </row>
    <row r="16" ht="12" spans="1:8">
      <c r="A16" s="11">
        <v>13</v>
      </c>
      <c r="B16" s="11" t="s">
        <v>2698</v>
      </c>
      <c r="D16" s="10">
        <v>13</v>
      </c>
      <c r="E16" s="10">
        <v>5</v>
      </c>
      <c r="F16" s="10" t="s">
        <v>2699</v>
      </c>
      <c r="G16" s="10">
        <v>7200</v>
      </c>
      <c r="H16" s="10" t="s">
        <v>2700</v>
      </c>
    </row>
    <row r="17" ht="12" spans="1:8">
      <c r="A17" s="11">
        <v>14</v>
      </c>
      <c r="B17" s="11" t="s">
        <v>2701</v>
      </c>
      <c r="D17" s="10">
        <v>14</v>
      </c>
      <c r="E17" s="10">
        <v>5</v>
      </c>
      <c r="F17" s="10" t="s">
        <v>2702</v>
      </c>
      <c r="G17" s="10">
        <v>8000</v>
      </c>
      <c r="H17" s="10" t="s">
        <v>2703</v>
      </c>
    </row>
    <row r="18" ht="12" spans="1:8">
      <c r="A18" s="11">
        <v>15</v>
      </c>
      <c r="B18" s="11" t="s">
        <v>2704</v>
      </c>
      <c r="D18" s="10">
        <v>15</v>
      </c>
      <c r="E18" s="10">
        <v>5</v>
      </c>
      <c r="F18" s="10" t="s">
        <v>2705</v>
      </c>
      <c r="G18" s="10">
        <v>8800</v>
      </c>
      <c r="H18" s="10" t="s">
        <v>2706</v>
      </c>
    </row>
    <row r="19" ht="12" spans="1:8">
      <c r="A19" s="11">
        <v>16</v>
      </c>
      <c r="B19" s="11" t="s">
        <v>2707</v>
      </c>
      <c r="D19" s="10">
        <v>16</v>
      </c>
      <c r="E19" s="10">
        <v>6</v>
      </c>
      <c r="F19" s="10" t="s">
        <v>2708</v>
      </c>
      <c r="G19" s="10">
        <v>9600</v>
      </c>
      <c r="H19" s="10" t="s">
        <v>2709</v>
      </c>
    </row>
    <row r="20" ht="12" spans="1:8">
      <c r="A20" s="11">
        <v>17</v>
      </c>
      <c r="B20" s="11" t="s">
        <v>2710</v>
      </c>
      <c r="D20" s="10">
        <v>17</v>
      </c>
      <c r="E20" s="10">
        <v>6</v>
      </c>
      <c r="F20" s="10" t="s">
        <v>2711</v>
      </c>
      <c r="G20" s="10">
        <v>10400</v>
      </c>
      <c r="H20" s="10" t="s">
        <v>2712</v>
      </c>
    </row>
    <row r="21" ht="12" spans="1:8">
      <c r="A21" s="11">
        <v>18</v>
      </c>
      <c r="B21" s="11" t="s">
        <v>2713</v>
      </c>
      <c r="D21" s="10">
        <v>18</v>
      </c>
      <c r="E21" s="10">
        <v>6</v>
      </c>
      <c r="F21" s="10" t="s">
        <v>2714</v>
      </c>
      <c r="G21" s="10">
        <v>11200</v>
      </c>
      <c r="H21" s="10" t="s">
        <v>2715</v>
      </c>
    </row>
    <row r="22" ht="12" spans="1:8">
      <c r="A22" s="11">
        <v>19</v>
      </c>
      <c r="B22" s="11" t="s">
        <v>2716</v>
      </c>
      <c r="D22" s="10">
        <v>19</v>
      </c>
      <c r="E22" s="10">
        <v>7</v>
      </c>
      <c r="F22" s="10" t="s">
        <v>2717</v>
      </c>
      <c r="G22" s="10">
        <v>12200</v>
      </c>
      <c r="H22" s="10" t="s">
        <v>2718</v>
      </c>
    </row>
    <row r="23" ht="12" spans="1:8">
      <c r="A23" s="11">
        <v>20</v>
      </c>
      <c r="B23" s="11" t="s">
        <v>2719</v>
      </c>
      <c r="D23" s="10">
        <v>20</v>
      </c>
      <c r="E23" s="10">
        <v>7</v>
      </c>
      <c r="F23" s="10" t="s">
        <v>2720</v>
      </c>
      <c r="G23" s="10">
        <v>13200</v>
      </c>
      <c r="H23" s="10" t="s">
        <v>2721</v>
      </c>
    </row>
    <row r="24" ht="12" spans="1:8">
      <c r="A24" s="11">
        <v>21</v>
      </c>
      <c r="B24" s="11" t="s">
        <v>2722</v>
      </c>
      <c r="D24" s="10">
        <v>21</v>
      </c>
      <c r="E24" s="10">
        <v>7</v>
      </c>
      <c r="F24" s="10" t="s">
        <v>2723</v>
      </c>
      <c r="G24" s="10">
        <v>14200</v>
      </c>
      <c r="H24" s="10" t="s">
        <v>2724</v>
      </c>
    </row>
    <row r="25" ht="12" spans="1:8">
      <c r="A25" s="11">
        <v>22</v>
      </c>
      <c r="B25" s="11" t="s">
        <v>2725</v>
      </c>
      <c r="D25" s="10">
        <v>22</v>
      </c>
      <c r="E25" s="10">
        <v>8</v>
      </c>
      <c r="F25" s="10" t="s">
        <v>2726</v>
      </c>
      <c r="G25" s="10">
        <v>15200</v>
      </c>
      <c r="H25" s="10" t="s">
        <v>2727</v>
      </c>
    </row>
    <row r="26" ht="12" spans="1:8">
      <c r="A26" s="11">
        <v>23</v>
      </c>
      <c r="B26" s="11" t="s">
        <v>2728</v>
      </c>
      <c r="D26" s="10">
        <v>23</v>
      </c>
      <c r="E26" s="10">
        <v>8</v>
      </c>
      <c r="F26" s="10" t="s">
        <v>2729</v>
      </c>
      <c r="G26" s="10">
        <v>16200</v>
      </c>
      <c r="H26" s="10" t="s">
        <v>2730</v>
      </c>
    </row>
    <row r="27" ht="12" spans="1:8">
      <c r="A27" s="11">
        <v>24</v>
      </c>
      <c r="B27" s="11" t="s">
        <v>2511</v>
      </c>
      <c r="D27" s="10">
        <v>24</v>
      </c>
      <c r="E27" s="10">
        <v>8</v>
      </c>
      <c r="F27" s="10" t="s">
        <v>2731</v>
      </c>
      <c r="G27" s="10">
        <v>17200</v>
      </c>
      <c r="H27" s="10" t="s">
        <v>2732</v>
      </c>
    </row>
    <row r="28" spans="1:8">
      <c r="A28" s="12"/>
      <c r="D28" s="10">
        <v>25</v>
      </c>
      <c r="E28" s="10">
        <v>9</v>
      </c>
      <c r="F28" s="10" t="s">
        <v>2733</v>
      </c>
      <c r="G28" s="10">
        <v>18400</v>
      </c>
      <c r="H28" s="10" t="s">
        <v>2734</v>
      </c>
    </row>
    <row r="29" spans="4:8">
      <c r="D29" s="10">
        <v>26</v>
      </c>
      <c r="E29" s="10">
        <v>9</v>
      </c>
      <c r="F29" s="10" t="s">
        <v>2735</v>
      </c>
      <c r="G29" s="10">
        <v>19600</v>
      </c>
      <c r="H29" s="10" t="s">
        <v>2736</v>
      </c>
    </row>
    <row r="30" spans="4:8">
      <c r="D30" s="10">
        <v>27</v>
      </c>
      <c r="E30" s="10">
        <v>9</v>
      </c>
      <c r="F30" s="10" t="s">
        <v>2737</v>
      </c>
      <c r="G30" s="10">
        <v>20800</v>
      </c>
      <c r="H30" s="10" t="s">
        <v>2738</v>
      </c>
    </row>
    <row r="31" spans="4:8">
      <c r="D31" s="10">
        <v>28</v>
      </c>
      <c r="E31" s="10">
        <v>10</v>
      </c>
      <c r="F31" s="10" t="s">
        <v>2739</v>
      </c>
      <c r="G31" s="10">
        <v>22000</v>
      </c>
      <c r="H31" s="10" t="s">
        <v>2740</v>
      </c>
    </row>
    <row r="32" spans="4:8">
      <c r="D32" s="10">
        <v>29</v>
      </c>
      <c r="E32" s="10">
        <v>10</v>
      </c>
      <c r="F32" s="10" t="s">
        <v>2741</v>
      </c>
      <c r="G32" s="10">
        <v>23200</v>
      </c>
      <c r="H32" s="10" t="s">
        <v>2742</v>
      </c>
    </row>
    <row r="33" spans="4:8">
      <c r="D33" s="10">
        <v>30</v>
      </c>
      <c r="E33" s="10">
        <v>10</v>
      </c>
      <c r="F33" s="10" t="s">
        <v>2743</v>
      </c>
      <c r="G33" s="10">
        <v>24400</v>
      </c>
      <c r="H33" s="10" t="s">
        <v>2744</v>
      </c>
    </row>
    <row r="34" spans="4:8">
      <c r="D34" s="10">
        <v>31</v>
      </c>
      <c r="E34" s="10">
        <v>11</v>
      </c>
      <c r="F34" s="10" t="s">
        <v>2745</v>
      </c>
      <c r="G34" s="10">
        <v>25800</v>
      </c>
      <c r="H34" s="10" t="s">
        <v>2746</v>
      </c>
    </row>
    <row r="35" spans="4:8">
      <c r="D35" s="10">
        <v>32</v>
      </c>
      <c r="E35" s="10">
        <v>11</v>
      </c>
      <c r="F35" s="10" t="s">
        <v>2747</v>
      </c>
      <c r="G35" s="10">
        <v>27200</v>
      </c>
      <c r="H35" s="10" t="s">
        <v>2748</v>
      </c>
    </row>
    <row r="36" spans="4:8">
      <c r="D36" s="10">
        <v>33</v>
      </c>
      <c r="E36" s="10">
        <v>11</v>
      </c>
      <c r="F36" s="10" t="s">
        <v>2749</v>
      </c>
      <c r="G36" s="10">
        <v>28600</v>
      </c>
      <c r="H36" s="10" t="s">
        <v>2750</v>
      </c>
    </row>
    <row r="37" spans="4:8">
      <c r="D37" s="10">
        <v>34</v>
      </c>
      <c r="E37" s="10">
        <v>12</v>
      </c>
      <c r="F37" s="10" t="s">
        <v>2751</v>
      </c>
      <c r="G37" s="10">
        <v>30000</v>
      </c>
      <c r="H37" s="10" t="s">
        <v>2752</v>
      </c>
    </row>
    <row r="38" spans="4:8">
      <c r="D38" s="10">
        <v>35</v>
      </c>
      <c r="E38" s="10">
        <v>12</v>
      </c>
      <c r="F38" s="10" t="s">
        <v>2753</v>
      </c>
      <c r="G38" s="10">
        <v>31400</v>
      </c>
      <c r="H38" s="10" t="s">
        <v>2754</v>
      </c>
    </row>
    <row r="39" spans="4:8">
      <c r="D39" s="10">
        <v>36</v>
      </c>
      <c r="E39" s="10">
        <v>12</v>
      </c>
      <c r="F39" s="10" t="s">
        <v>2755</v>
      </c>
      <c r="G39" s="10">
        <v>32800</v>
      </c>
      <c r="H39" s="10" t="s">
        <v>2756</v>
      </c>
    </row>
    <row r="40" spans="4:8">
      <c r="D40" s="10">
        <v>37</v>
      </c>
      <c r="E40" s="10">
        <v>13</v>
      </c>
      <c r="F40" s="10" t="s">
        <v>2757</v>
      </c>
      <c r="G40" s="10">
        <v>34400</v>
      </c>
      <c r="H40" s="10" t="s">
        <v>2758</v>
      </c>
    </row>
    <row r="41" spans="4:8">
      <c r="D41" s="10">
        <v>38</v>
      </c>
      <c r="E41" s="10">
        <v>13</v>
      </c>
      <c r="F41" s="10" t="s">
        <v>2759</v>
      </c>
      <c r="G41" s="10">
        <v>36000</v>
      </c>
      <c r="H41" s="10" t="s">
        <v>2760</v>
      </c>
    </row>
    <row r="42" spans="4:8">
      <c r="D42" s="10">
        <v>39</v>
      </c>
      <c r="E42" s="10">
        <v>13</v>
      </c>
      <c r="F42" s="10" t="s">
        <v>2761</v>
      </c>
      <c r="G42" s="10">
        <v>37600</v>
      </c>
      <c r="H42" s="10" t="s">
        <v>2762</v>
      </c>
    </row>
    <row r="43" spans="4:8">
      <c r="D43" s="10">
        <v>40</v>
      </c>
      <c r="E43" s="10">
        <v>14</v>
      </c>
      <c r="F43" s="10" t="s">
        <v>2763</v>
      </c>
      <c r="G43" s="10">
        <v>39200</v>
      </c>
      <c r="H43" s="10" t="s">
        <v>2764</v>
      </c>
    </row>
    <row r="44" spans="4:8">
      <c r="D44" s="10">
        <v>41</v>
      </c>
      <c r="E44" s="10">
        <v>14</v>
      </c>
      <c r="F44" s="10" t="s">
        <v>2765</v>
      </c>
      <c r="G44" s="10">
        <v>40800</v>
      </c>
      <c r="H44" s="10" t="s">
        <v>2766</v>
      </c>
    </row>
    <row r="45" spans="4:8">
      <c r="D45" s="10">
        <v>42</v>
      </c>
      <c r="E45" s="10">
        <v>14</v>
      </c>
      <c r="F45" s="10" t="s">
        <v>2767</v>
      </c>
      <c r="G45" s="10">
        <v>42400</v>
      </c>
      <c r="H45" s="10" t="s">
        <v>2768</v>
      </c>
    </row>
    <row r="46" spans="4:8">
      <c r="D46" s="10">
        <v>43</v>
      </c>
      <c r="E46" s="10">
        <v>15</v>
      </c>
      <c r="F46" s="10" t="s">
        <v>2769</v>
      </c>
      <c r="G46" s="10">
        <v>44200</v>
      </c>
      <c r="H46" s="10" t="s">
        <v>2770</v>
      </c>
    </row>
    <row r="47" spans="4:8">
      <c r="D47" s="10">
        <v>44</v>
      </c>
      <c r="E47" s="10">
        <v>15</v>
      </c>
      <c r="F47" s="10" t="s">
        <v>2771</v>
      </c>
      <c r="G47" s="10">
        <v>46000</v>
      </c>
      <c r="H47" s="10" t="s">
        <v>2772</v>
      </c>
    </row>
    <row r="48" spans="4:8">
      <c r="D48" s="10">
        <v>45</v>
      </c>
      <c r="E48" s="10">
        <v>15</v>
      </c>
      <c r="F48" s="10" t="s">
        <v>2773</v>
      </c>
      <c r="G48" s="10">
        <v>47800</v>
      </c>
      <c r="H48" s="10" t="s">
        <v>2774</v>
      </c>
    </row>
    <row r="49" spans="4:8">
      <c r="D49" s="10">
        <v>46</v>
      </c>
      <c r="E49" s="10">
        <v>16</v>
      </c>
      <c r="F49" s="10" t="s">
        <v>2775</v>
      </c>
      <c r="G49" s="10">
        <v>49600</v>
      </c>
      <c r="H49" s="10" t="s">
        <v>2776</v>
      </c>
    </row>
    <row r="50" spans="4:8">
      <c r="D50" s="10">
        <v>47</v>
      </c>
      <c r="E50" s="10">
        <v>16</v>
      </c>
      <c r="F50" s="10" t="s">
        <v>2777</v>
      </c>
      <c r="G50" s="10">
        <v>51400</v>
      </c>
      <c r="H50" s="10" t="s">
        <v>2778</v>
      </c>
    </row>
    <row r="51" spans="4:8">
      <c r="D51" s="10">
        <v>48</v>
      </c>
      <c r="E51" s="10">
        <v>16</v>
      </c>
      <c r="F51" s="10" t="s">
        <v>2779</v>
      </c>
      <c r="G51" s="10">
        <v>53200</v>
      </c>
      <c r="H51" s="10" t="s">
        <v>2780</v>
      </c>
    </row>
    <row r="52" spans="4:8">
      <c r="D52" s="10">
        <v>49</v>
      </c>
      <c r="E52" s="10">
        <v>17</v>
      </c>
      <c r="F52" s="10" t="s">
        <v>2781</v>
      </c>
      <c r="G52" s="10">
        <v>55650</v>
      </c>
      <c r="H52" s="10" t="s">
        <v>2782</v>
      </c>
    </row>
    <row r="53" spans="4:8">
      <c r="D53" s="10">
        <v>50</v>
      </c>
      <c r="E53" s="10">
        <v>17</v>
      </c>
      <c r="F53" s="10" t="s">
        <v>2783</v>
      </c>
      <c r="G53" s="10">
        <v>58150</v>
      </c>
      <c r="H53" s="10" t="s">
        <v>2784</v>
      </c>
    </row>
    <row r="54" spans="4:8">
      <c r="D54" s="10">
        <v>51</v>
      </c>
      <c r="E54" s="10">
        <v>17</v>
      </c>
      <c r="F54" s="10" t="s">
        <v>2785</v>
      </c>
      <c r="G54" s="10">
        <v>60700</v>
      </c>
      <c r="H54" s="10" t="s">
        <v>2786</v>
      </c>
    </row>
    <row r="55" spans="4:8">
      <c r="D55" s="10">
        <v>52</v>
      </c>
      <c r="E55" s="10">
        <v>18</v>
      </c>
      <c r="F55" s="10" t="s">
        <v>2787</v>
      </c>
      <c r="G55" s="10">
        <v>63300</v>
      </c>
      <c r="H55" s="10" t="s">
        <v>2788</v>
      </c>
    </row>
    <row r="56" spans="4:8">
      <c r="D56" s="10">
        <v>53</v>
      </c>
      <c r="E56" s="10">
        <v>18</v>
      </c>
      <c r="F56" s="10" t="s">
        <v>2789</v>
      </c>
      <c r="G56" s="10">
        <v>65950</v>
      </c>
      <c r="H56" s="10" t="s">
        <v>2790</v>
      </c>
    </row>
    <row r="57" spans="4:8">
      <c r="D57" s="10">
        <v>54</v>
      </c>
      <c r="E57" s="10">
        <v>18</v>
      </c>
      <c r="F57" s="10" t="s">
        <v>2791</v>
      </c>
      <c r="G57" s="10">
        <v>68650</v>
      </c>
      <c r="H57" s="10" t="s">
        <v>2792</v>
      </c>
    </row>
    <row r="58" spans="4:8">
      <c r="D58" s="10">
        <v>55</v>
      </c>
      <c r="E58" s="10">
        <v>19</v>
      </c>
      <c r="F58" s="10" t="s">
        <v>2793</v>
      </c>
      <c r="G58" s="10">
        <v>73050</v>
      </c>
      <c r="H58" s="10" t="s">
        <v>2794</v>
      </c>
    </row>
    <row r="59" spans="4:8">
      <c r="D59" s="10">
        <v>56</v>
      </c>
      <c r="E59" s="10">
        <v>19</v>
      </c>
      <c r="F59" s="10" t="s">
        <v>2795</v>
      </c>
      <c r="G59" s="10">
        <v>77530</v>
      </c>
      <c r="H59" s="10" t="s">
        <v>2796</v>
      </c>
    </row>
    <row r="60" spans="4:8">
      <c r="D60" s="10">
        <v>57</v>
      </c>
      <c r="E60" s="10">
        <v>19</v>
      </c>
      <c r="F60" s="10" t="s">
        <v>2797</v>
      </c>
      <c r="G60" s="10">
        <v>82090</v>
      </c>
      <c r="H60" s="10" t="s">
        <v>2798</v>
      </c>
    </row>
    <row r="61" spans="4:8">
      <c r="D61" s="10">
        <v>58</v>
      </c>
      <c r="E61" s="10">
        <v>20</v>
      </c>
      <c r="F61" s="10" t="s">
        <v>2799</v>
      </c>
      <c r="G61" s="10">
        <v>86730</v>
      </c>
      <c r="H61" s="10" t="s">
        <v>2800</v>
      </c>
    </row>
    <row r="62" spans="4:8">
      <c r="D62" s="10">
        <v>59</v>
      </c>
      <c r="E62" s="10">
        <v>20</v>
      </c>
      <c r="F62" s="10" t="s">
        <v>2801</v>
      </c>
      <c r="G62" s="10">
        <v>91450</v>
      </c>
      <c r="H62" s="10" t="s">
        <v>2802</v>
      </c>
    </row>
    <row r="63" spans="4:8">
      <c r="D63" s="10">
        <v>60</v>
      </c>
      <c r="E63" s="10">
        <v>20</v>
      </c>
      <c r="F63" s="10" t="s">
        <v>2803</v>
      </c>
      <c r="G63" s="10">
        <v>96250</v>
      </c>
      <c r="H63" s="10" t="s">
        <v>2804</v>
      </c>
    </row>
    <row r="64" spans="4:8">
      <c r="D64" s="10">
        <v>61</v>
      </c>
      <c r="E64" s="10">
        <v>21</v>
      </c>
      <c r="F64" s="10" t="s">
        <v>2805</v>
      </c>
      <c r="G64" s="10">
        <v>101130</v>
      </c>
      <c r="H64" s="10" t="s">
        <v>2806</v>
      </c>
    </row>
    <row r="65" spans="4:8">
      <c r="D65" s="10">
        <v>62</v>
      </c>
      <c r="E65" s="10">
        <v>21</v>
      </c>
      <c r="F65" s="10" t="s">
        <v>2807</v>
      </c>
      <c r="G65" s="10">
        <v>106090</v>
      </c>
      <c r="H65" s="10" t="s">
        <v>2808</v>
      </c>
    </row>
    <row r="66" spans="4:8">
      <c r="D66" s="10">
        <v>63</v>
      </c>
      <c r="E66" s="10">
        <v>21</v>
      </c>
      <c r="F66" s="10" t="s">
        <v>2809</v>
      </c>
      <c r="G66" s="10">
        <v>111130</v>
      </c>
      <c r="H66" s="10" t="s">
        <v>2810</v>
      </c>
    </row>
    <row r="67" spans="4:8">
      <c r="D67" s="10">
        <v>64</v>
      </c>
      <c r="E67" s="10">
        <v>22</v>
      </c>
      <c r="F67" s="10" t="s">
        <v>2811</v>
      </c>
      <c r="G67" s="10">
        <v>116250</v>
      </c>
      <c r="H67" s="10" t="s">
        <v>2812</v>
      </c>
    </row>
    <row r="68" spans="4:8">
      <c r="D68" s="10">
        <v>65</v>
      </c>
      <c r="E68" s="10">
        <v>22</v>
      </c>
      <c r="F68" s="10" t="s">
        <v>2813</v>
      </c>
      <c r="G68" s="10">
        <v>121450</v>
      </c>
      <c r="H68" s="10" t="s">
        <v>2814</v>
      </c>
    </row>
    <row r="69" spans="4:8">
      <c r="D69" s="10">
        <v>66</v>
      </c>
      <c r="E69" s="10">
        <v>22</v>
      </c>
      <c r="F69" s="10" t="s">
        <v>2815</v>
      </c>
      <c r="G69" s="10">
        <v>126730</v>
      </c>
      <c r="H69" s="10" t="s">
        <v>2816</v>
      </c>
    </row>
    <row r="70" spans="4:8">
      <c r="D70" s="10">
        <v>67</v>
      </c>
      <c r="E70" s="10">
        <v>23</v>
      </c>
      <c r="F70" s="10" t="s">
        <v>2817</v>
      </c>
      <c r="G70" s="10">
        <v>132090</v>
      </c>
      <c r="H70" s="10" t="s">
        <v>2818</v>
      </c>
    </row>
    <row r="71" spans="4:8">
      <c r="D71" s="10">
        <v>68</v>
      </c>
      <c r="E71" s="10">
        <v>23</v>
      </c>
      <c r="F71" s="10" t="s">
        <v>2819</v>
      </c>
      <c r="G71" s="10">
        <v>137530</v>
      </c>
      <c r="H71" s="10" t="s">
        <v>2820</v>
      </c>
    </row>
    <row r="72" spans="4:8">
      <c r="D72" s="10">
        <v>69</v>
      </c>
      <c r="E72" s="10">
        <v>23</v>
      </c>
      <c r="F72" s="10" t="s">
        <v>2821</v>
      </c>
      <c r="G72" s="10">
        <v>143050</v>
      </c>
      <c r="H72" s="10" t="s">
        <v>2822</v>
      </c>
    </row>
    <row r="73" spans="4:8">
      <c r="D73" s="10">
        <v>70</v>
      </c>
      <c r="E73" s="10">
        <v>24</v>
      </c>
      <c r="F73" s="10" t="s">
        <v>2823</v>
      </c>
      <c r="G73" s="10">
        <v>148650</v>
      </c>
      <c r="H73" s="10" t="s">
        <v>2824</v>
      </c>
    </row>
    <row r="74" spans="4:8">
      <c r="D74" s="10">
        <v>71</v>
      </c>
      <c r="E74" s="10">
        <v>24</v>
      </c>
      <c r="F74" s="10" t="s">
        <v>2825</v>
      </c>
      <c r="G74" s="10">
        <v>154330</v>
      </c>
      <c r="H74" s="10" t="s">
        <v>2826</v>
      </c>
    </row>
    <row r="75" spans="4:8">
      <c r="D75" s="10">
        <v>72</v>
      </c>
      <c r="E75" s="10">
        <v>24</v>
      </c>
      <c r="F75" s="10" t="s">
        <v>2827</v>
      </c>
      <c r="G75" s="10">
        <v>160090</v>
      </c>
      <c r="H75" s="10" t="s">
        <v>2828</v>
      </c>
    </row>
  </sheetData>
  <mergeCells count="3">
    <mergeCell ref="A2:B2"/>
    <mergeCell ref="D2:H2"/>
    <mergeCell ref="J2:L2"/>
  </mergeCells>
  <dataValidations count="2">
    <dataValidation type="whole" operator="between" allowBlank="1" showInputMessage="1" showErrorMessage="1" errorTitle="输入有误" error="数值只能为(0 ~ 9999999999)" sqref="A4:A27">
      <formula1>0</formula1>
      <formula2>9999999999</formula2>
    </dataValidation>
    <dataValidation type="textLength" operator="between" allowBlank="1" showInputMessage="1" showErrorMessage="1" errorTitle="输入有误" error="文本内容大长(0 ~ 9999999999)" sqref="B4:B27">
      <formula1>0</formula1>
      <formula2>65535</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7"/>
  <sheetViews>
    <sheetView showGridLines="0" topLeftCell="A52" workbookViewId="0">
      <selection activeCell="I34" sqref="I34"/>
    </sheetView>
  </sheetViews>
  <sheetFormatPr defaultColWidth="9" defaultRowHeight="12.75"/>
  <cols>
    <col min="1" max="1" width="10.375" style="133" customWidth="1"/>
    <col min="2" max="2" width="11.375" style="134" customWidth="1"/>
    <col min="3" max="5" width="17.125" style="132" customWidth="1"/>
    <col min="6" max="6" width="9" style="132"/>
    <col min="7" max="10" width="9" style="133"/>
    <col min="11" max="11" width="9.25" style="133"/>
    <col min="12" max="16384" width="9" style="133"/>
  </cols>
  <sheetData>
    <row r="1" s="131" customFormat="1" ht="15.75" spans="1:6">
      <c r="A1" s="136" t="s">
        <v>151</v>
      </c>
      <c r="B1" s="137"/>
      <c r="C1" s="138"/>
      <c r="D1" s="138"/>
      <c r="E1" s="138"/>
      <c r="F1" s="138"/>
    </row>
    <row r="2" spans="2:4">
      <c r="B2" s="142" t="s">
        <v>152</v>
      </c>
      <c r="C2" s="132" t="s">
        <v>153</v>
      </c>
      <c r="D2" s="149">
        <v>130000</v>
      </c>
    </row>
    <row r="3" spans="2:4">
      <c r="B3" s="142"/>
      <c r="D3" s="149"/>
    </row>
    <row r="4" spans="2:4">
      <c r="B4" s="142" t="s">
        <v>154</v>
      </c>
      <c r="C4" s="132" t="s">
        <v>155</v>
      </c>
      <c r="D4" s="149">
        <v>23500000</v>
      </c>
    </row>
    <row r="5" spans="2:4">
      <c r="B5" s="142"/>
      <c r="D5" s="149"/>
    </row>
    <row r="6" spans="2:4">
      <c r="B6" s="142" t="s">
        <v>156</v>
      </c>
      <c r="C6" s="132" t="s">
        <v>155</v>
      </c>
      <c r="D6" s="149">
        <v>2100000</v>
      </c>
    </row>
    <row r="7" spans="2:4">
      <c r="B7" s="142"/>
      <c r="D7" s="149"/>
    </row>
    <row r="8" spans="2:5">
      <c r="B8" s="142" t="s">
        <v>157</v>
      </c>
      <c r="C8" s="132" t="s">
        <v>155</v>
      </c>
      <c r="D8" s="199">
        <v>14181050</v>
      </c>
      <c r="E8" s="200" t="s">
        <v>158</v>
      </c>
    </row>
    <row r="9" spans="2:5">
      <c r="B9" s="142" t="s">
        <v>159</v>
      </c>
      <c r="C9" s="132" t="s">
        <v>160</v>
      </c>
      <c r="D9" s="200" t="s">
        <v>161</v>
      </c>
      <c r="E9" s="200"/>
    </row>
    <row r="10" spans="2:7">
      <c r="B10" s="142"/>
      <c r="F10" s="149"/>
      <c r="G10" s="198"/>
    </row>
    <row r="11" spans="2:7">
      <c r="B11" s="142" t="s">
        <v>162</v>
      </c>
      <c r="C11" s="132" t="s">
        <v>163</v>
      </c>
      <c r="D11" s="132" t="s">
        <v>164</v>
      </c>
      <c r="E11" s="132" t="s">
        <v>165</v>
      </c>
      <c r="F11" s="149" t="s">
        <v>166</v>
      </c>
      <c r="G11" s="198"/>
    </row>
    <row r="12" spans="2:7">
      <c r="B12" s="142"/>
      <c r="C12" s="141"/>
      <c r="D12" s="132" t="s">
        <v>167</v>
      </c>
      <c r="E12" s="132">
        <v>1000</v>
      </c>
      <c r="F12" s="149">
        <v>100000</v>
      </c>
      <c r="G12" s="149"/>
    </row>
    <row r="13" spans="2:7">
      <c r="B13" s="142"/>
      <c r="C13" s="141"/>
      <c r="D13" s="132" t="s">
        <v>168</v>
      </c>
      <c r="E13" s="132">
        <v>40000</v>
      </c>
      <c r="F13" s="149">
        <v>150000</v>
      </c>
      <c r="G13" s="149"/>
    </row>
    <row r="14" spans="2:7">
      <c r="B14" s="142"/>
      <c r="C14" s="141"/>
      <c r="D14" s="132" t="s">
        <v>169</v>
      </c>
      <c r="E14" s="132">
        <v>70000</v>
      </c>
      <c r="F14" s="149">
        <v>200000</v>
      </c>
      <c r="G14" s="149"/>
    </row>
    <row r="15" spans="2:7">
      <c r="B15" s="142"/>
      <c r="C15" s="141"/>
      <c r="D15" s="132" t="s">
        <v>170</v>
      </c>
      <c r="E15" s="132">
        <v>110000</v>
      </c>
      <c r="F15" s="149">
        <v>250000</v>
      </c>
      <c r="G15" s="149"/>
    </row>
    <row r="16" spans="2:7">
      <c r="B16" s="142"/>
      <c r="C16" s="141"/>
      <c r="D16" s="132" t="s">
        <v>171</v>
      </c>
      <c r="E16" s="132">
        <v>170000</v>
      </c>
      <c r="F16" s="149">
        <v>300000</v>
      </c>
      <c r="G16" s="149"/>
    </row>
    <row r="17" spans="2:7">
      <c r="B17" s="142"/>
      <c r="C17" s="141"/>
      <c r="D17" s="132" t="s">
        <v>172</v>
      </c>
      <c r="E17" s="132">
        <v>280000</v>
      </c>
      <c r="F17" s="149">
        <v>350000</v>
      </c>
      <c r="G17" s="149"/>
    </row>
    <row r="18" spans="2:7">
      <c r="B18" s="142"/>
      <c r="C18" s="141"/>
      <c r="D18" s="132" t="s">
        <v>173</v>
      </c>
      <c r="E18" s="132">
        <v>430000</v>
      </c>
      <c r="F18" s="149">
        <v>400000</v>
      </c>
      <c r="G18" s="149"/>
    </row>
    <row r="19" spans="2:7">
      <c r="B19" s="142"/>
      <c r="C19" s="141"/>
      <c r="D19" s="132" t="s">
        <v>174</v>
      </c>
      <c r="E19" s="132">
        <v>600000</v>
      </c>
      <c r="F19" s="149">
        <v>450000</v>
      </c>
      <c r="G19" s="149"/>
    </row>
    <row r="20" spans="2:7">
      <c r="B20" s="142"/>
      <c r="C20" s="141"/>
      <c r="D20" s="132" t="s">
        <v>175</v>
      </c>
      <c r="E20" s="132">
        <v>760000</v>
      </c>
      <c r="F20" s="149">
        <v>500000</v>
      </c>
      <c r="G20" s="149"/>
    </row>
    <row r="21" spans="2:7">
      <c r="B21" s="142"/>
      <c r="F21" s="149"/>
      <c r="G21" s="198"/>
    </row>
    <row r="22" spans="2:7">
      <c r="B22" s="142" t="s">
        <v>176</v>
      </c>
      <c r="C22" s="200" t="s">
        <v>177</v>
      </c>
      <c r="F22" s="149"/>
      <c r="G22" s="198"/>
    </row>
    <row r="23" spans="2:7">
      <c r="B23" s="142"/>
      <c r="F23" s="149"/>
      <c r="G23" s="198"/>
    </row>
    <row r="24" spans="2:7">
      <c r="B24" s="142" t="s">
        <v>178</v>
      </c>
      <c r="C24" s="200" t="s">
        <v>179</v>
      </c>
      <c r="D24" s="132" t="s">
        <v>180</v>
      </c>
      <c r="E24" s="132" t="s">
        <v>181</v>
      </c>
      <c r="F24" s="149" t="s">
        <v>182</v>
      </c>
      <c r="G24" s="198" t="s">
        <v>183</v>
      </c>
    </row>
    <row r="25" spans="2:7">
      <c r="B25" s="142"/>
      <c r="C25" s="200"/>
      <c r="E25" s="132" t="s">
        <v>184</v>
      </c>
      <c r="F25" s="149" t="s">
        <v>182</v>
      </c>
      <c r="G25" s="198" t="s">
        <v>183</v>
      </c>
    </row>
    <row r="26" spans="2:7">
      <c r="B26" s="142"/>
      <c r="C26" s="200"/>
      <c r="E26" s="132" t="s">
        <v>185</v>
      </c>
      <c r="F26" s="149" t="s">
        <v>182</v>
      </c>
      <c r="G26" s="198" t="s">
        <v>183</v>
      </c>
    </row>
    <row r="27" spans="2:7">
      <c r="B27" s="142"/>
      <c r="C27" s="200"/>
      <c r="E27" s="132" t="s">
        <v>186</v>
      </c>
      <c r="F27" s="149" t="s">
        <v>182</v>
      </c>
      <c r="G27" s="198" t="s">
        <v>183</v>
      </c>
    </row>
    <row r="28" spans="2:2">
      <c r="B28" s="142"/>
    </row>
    <row r="29" spans="2:4">
      <c r="B29" s="142" t="s">
        <v>187</v>
      </c>
      <c r="C29" s="132" t="s">
        <v>188</v>
      </c>
      <c r="D29" s="149">
        <v>19800</v>
      </c>
    </row>
    <row r="30" spans="2:4">
      <c r="B30" s="142"/>
      <c r="D30" s="149"/>
    </row>
    <row r="31" spans="2:4">
      <c r="B31" s="142" t="s">
        <v>189</v>
      </c>
      <c r="C31" s="132" t="s">
        <v>190</v>
      </c>
      <c r="D31" s="149" t="s">
        <v>191</v>
      </c>
    </row>
    <row r="32" spans="2:4">
      <c r="B32" s="142"/>
      <c r="C32" s="132" t="s">
        <v>192</v>
      </c>
      <c r="D32" s="149" t="s">
        <v>193</v>
      </c>
    </row>
    <row r="33" spans="2:4">
      <c r="B33" s="142"/>
      <c r="D33" s="149"/>
    </row>
    <row r="34" spans="2:4">
      <c r="B34" s="142" t="s">
        <v>194</v>
      </c>
      <c r="C34" s="132" t="s">
        <v>195</v>
      </c>
      <c r="D34" s="149" t="s">
        <v>196</v>
      </c>
    </row>
    <row r="35" spans="2:4">
      <c r="B35" s="142"/>
      <c r="D35" s="149"/>
    </row>
    <row r="36" spans="2:4">
      <c r="B36" s="142" t="s">
        <v>197</v>
      </c>
      <c r="C36" s="132" t="s">
        <v>198</v>
      </c>
      <c r="D36" s="149" t="s">
        <v>199</v>
      </c>
    </row>
    <row r="37" spans="2:4">
      <c r="B37" s="142"/>
      <c r="C37" s="132" t="s">
        <v>200</v>
      </c>
      <c r="D37" s="149" t="s">
        <v>201</v>
      </c>
    </row>
    <row r="38" spans="2:4">
      <c r="B38" s="142"/>
      <c r="C38" s="132" t="s">
        <v>202</v>
      </c>
      <c r="D38" s="149" t="s">
        <v>196</v>
      </c>
    </row>
    <row r="39" spans="2:4">
      <c r="B39" s="142"/>
      <c r="C39" s="132" t="s">
        <v>203</v>
      </c>
      <c r="D39" s="149" t="s">
        <v>204</v>
      </c>
    </row>
    <row r="40" spans="2:4">
      <c r="B40" s="142"/>
      <c r="C40" s="132" t="s">
        <v>205</v>
      </c>
      <c r="D40" s="149" t="s">
        <v>206</v>
      </c>
    </row>
    <row r="41" spans="2:4">
      <c r="B41" s="142"/>
      <c r="C41" s="132" t="s">
        <v>207</v>
      </c>
      <c r="D41" s="149" t="s">
        <v>208</v>
      </c>
    </row>
    <row r="42" spans="2:4">
      <c r="B42" s="142"/>
      <c r="D42" s="149"/>
    </row>
    <row r="43" spans="2:4">
      <c r="B43" s="142" t="s">
        <v>209</v>
      </c>
      <c r="D43" s="149"/>
    </row>
    <row r="44" spans="2:4">
      <c r="B44" s="142"/>
      <c r="D44" s="149"/>
    </row>
    <row r="45" spans="2:4">
      <c r="B45" s="181" t="s">
        <v>210</v>
      </c>
      <c r="C45" s="132" t="s">
        <v>211</v>
      </c>
      <c r="D45" s="149">
        <v>30000</v>
      </c>
    </row>
    <row r="46" spans="2:4">
      <c r="B46" s="142"/>
      <c r="D46" s="149"/>
    </row>
    <row r="47" spans="2:4">
      <c r="B47" s="181" t="s">
        <v>212</v>
      </c>
      <c r="C47" s="132" t="s">
        <v>211</v>
      </c>
      <c r="D47" s="149">
        <v>100000</v>
      </c>
    </row>
    <row r="48" spans="2:4">
      <c r="B48" s="142"/>
      <c r="D48" s="149"/>
    </row>
    <row r="49" spans="2:4">
      <c r="B49" s="142" t="s">
        <v>213</v>
      </c>
      <c r="C49" s="132" t="s">
        <v>214</v>
      </c>
      <c r="D49" s="149">
        <v>50000</v>
      </c>
    </row>
    <row r="50" spans="2:4">
      <c r="B50" s="142"/>
      <c r="C50" s="132" t="s">
        <v>215</v>
      </c>
      <c r="D50" s="149">
        <v>80000</v>
      </c>
    </row>
    <row r="51" spans="3:4">
      <c r="C51" s="132" t="s">
        <v>216</v>
      </c>
      <c r="D51" s="149">
        <v>120000</v>
      </c>
    </row>
    <row r="52" spans="3:4">
      <c r="C52" s="132" t="s">
        <v>217</v>
      </c>
      <c r="D52" s="149">
        <v>160000</v>
      </c>
    </row>
    <row r="53" spans="3:4">
      <c r="C53" s="132" t="s">
        <v>218</v>
      </c>
      <c r="D53" s="149">
        <v>200000</v>
      </c>
    </row>
    <row r="54" s="131" customFormat="1" ht="15.75" spans="1:6">
      <c r="A54" s="136" t="s">
        <v>219</v>
      </c>
      <c r="B54" s="137"/>
      <c r="C54" s="138"/>
      <c r="D54" s="138"/>
      <c r="E54" s="138"/>
      <c r="F54" s="138"/>
    </row>
    <row r="55" spans="2:5">
      <c r="B55" s="142" t="s">
        <v>220</v>
      </c>
      <c r="C55" s="200" t="s">
        <v>221</v>
      </c>
      <c r="D55" s="200" t="s">
        <v>222</v>
      </c>
      <c r="E55" s="200">
        <v>261331359</v>
      </c>
    </row>
    <row r="56" ht="13.5" spans="2:5">
      <c r="B56" s="142"/>
      <c r="C56" s="201"/>
      <c r="D56" s="201"/>
      <c r="E56" s="202"/>
    </row>
    <row r="57" spans="2:5">
      <c r="B57" s="142" t="s">
        <v>223</v>
      </c>
      <c r="C57" s="132" t="s">
        <v>224</v>
      </c>
      <c r="D57" s="132" t="s">
        <v>225</v>
      </c>
      <c r="E57" s="132" t="s">
        <v>226</v>
      </c>
    </row>
    <row r="58" spans="2:5">
      <c r="B58" s="142"/>
      <c r="D58" s="132" t="s">
        <v>227</v>
      </c>
      <c r="E58" s="149">
        <v>1056</v>
      </c>
    </row>
    <row r="59" spans="2:5">
      <c r="B59" s="142"/>
      <c r="D59" s="132" t="s">
        <v>228</v>
      </c>
      <c r="E59" s="149">
        <v>2323</v>
      </c>
    </row>
    <row r="60" spans="2:5">
      <c r="B60" s="142"/>
      <c r="D60" s="132" t="s">
        <v>229</v>
      </c>
      <c r="E60" s="149">
        <v>4994</v>
      </c>
    </row>
    <row r="61" spans="2:5">
      <c r="B61" s="142"/>
      <c r="D61" s="132" t="s">
        <v>230</v>
      </c>
      <c r="E61" s="149">
        <v>10487</v>
      </c>
    </row>
    <row r="62" spans="2:5">
      <c r="B62" s="142"/>
      <c r="D62" s="132" t="s">
        <v>231</v>
      </c>
      <c r="E62" s="149">
        <v>21498</v>
      </c>
    </row>
    <row r="63" spans="2:5">
      <c r="B63" s="142"/>
      <c r="D63" s="132" t="s">
        <v>232</v>
      </c>
      <c r="E63" s="149">
        <v>42996</v>
      </c>
    </row>
    <row r="64" spans="2:5">
      <c r="B64" s="142"/>
      <c r="D64" s="132" t="s">
        <v>233</v>
      </c>
      <c r="E64" s="149">
        <v>83842</v>
      </c>
    </row>
    <row r="65" spans="2:5">
      <c r="B65" s="142"/>
      <c r="D65" s="132" t="s">
        <v>234</v>
      </c>
      <c r="E65" s="149">
        <v>159299</v>
      </c>
    </row>
    <row r="66" spans="2:5">
      <c r="B66" s="142"/>
      <c r="D66" s="132" t="s">
        <v>235</v>
      </c>
      <c r="E66" s="149">
        <v>286738</v>
      </c>
    </row>
    <row r="67" spans="2:5">
      <c r="B67" s="142"/>
      <c r="D67" s="132" t="s">
        <v>236</v>
      </c>
      <c r="E67" s="149">
        <v>487454</v>
      </c>
    </row>
    <row r="68" spans="2:5">
      <c r="B68" s="142"/>
      <c r="D68" s="132" t="s">
        <v>237</v>
      </c>
      <c r="E68" s="149">
        <v>779926</v>
      </c>
    </row>
    <row r="69" spans="2:5">
      <c r="B69" s="142"/>
      <c r="D69" s="132" t="s">
        <v>238</v>
      </c>
      <c r="E69" s="149">
        <v>1169889</v>
      </c>
    </row>
    <row r="70" spans="2:5">
      <c r="B70" s="142"/>
      <c r="D70" s="132" t="s">
        <v>239</v>
      </c>
      <c r="E70" s="149">
        <v>1637844</v>
      </c>
    </row>
    <row r="71" spans="2:5">
      <c r="B71" s="142"/>
      <c r="D71" s="132" t="s">
        <v>240</v>
      </c>
      <c r="E71" s="149">
        <v>2292981</v>
      </c>
    </row>
    <row r="72" spans="2:5">
      <c r="B72" s="142"/>
      <c r="D72" s="132" t="s">
        <v>241</v>
      </c>
      <c r="E72" s="149">
        <v>3210173</v>
      </c>
    </row>
    <row r="73" spans="2:5">
      <c r="B73" s="142"/>
      <c r="D73" s="132" t="s">
        <v>242</v>
      </c>
      <c r="E73" s="149">
        <v>4494242</v>
      </c>
    </row>
    <row r="74" spans="2:2">
      <c r="B74" s="142"/>
    </row>
    <row r="75" spans="2:3">
      <c r="B75" s="142" t="s">
        <v>243</v>
      </c>
      <c r="C75" s="200" t="s">
        <v>224</v>
      </c>
    </row>
    <row r="76" spans="2:3">
      <c r="B76" s="142"/>
      <c r="C76" s="200" t="s">
        <v>244</v>
      </c>
    </row>
    <row r="77" spans="2:2">
      <c r="B77" s="142"/>
    </row>
    <row r="78" spans="2:3">
      <c r="B78" s="142" t="s">
        <v>245</v>
      </c>
      <c r="C78" s="200" t="s">
        <v>221</v>
      </c>
    </row>
    <row r="79" spans="2:3">
      <c r="B79" s="142"/>
      <c r="C79" s="200" t="s">
        <v>246</v>
      </c>
    </row>
    <row r="80" spans="3:3">
      <c r="C80" s="200" t="s">
        <v>247</v>
      </c>
    </row>
    <row r="82" spans="2:4">
      <c r="B82" s="134" t="s">
        <v>248</v>
      </c>
      <c r="C82" s="132" t="s">
        <v>211</v>
      </c>
      <c r="D82" s="149">
        <v>20000</v>
      </c>
    </row>
    <row r="83" spans="3:11">
      <c r="C83" s="132" t="s">
        <v>249</v>
      </c>
      <c r="D83" s="132" t="s">
        <v>250</v>
      </c>
      <c r="E83" s="132" t="s">
        <v>251</v>
      </c>
      <c r="F83" s="132" t="s">
        <v>252</v>
      </c>
      <c r="G83" s="132" t="s">
        <v>253</v>
      </c>
      <c r="H83" s="132" t="s">
        <v>254</v>
      </c>
      <c r="I83" s="132" t="s">
        <v>255</v>
      </c>
      <c r="J83" s="132" t="s">
        <v>256</v>
      </c>
      <c r="K83" s="198" t="s">
        <v>257</v>
      </c>
    </row>
    <row r="84" spans="4:11">
      <c r="D84" s="132" t="s">
        <v>258</v>
      </c>
      <c r="E84" s="132">
        <v>19128000</v>
      </c>
      <c r="F84" s="132">
        <v>26779200</v>
      </c>
      <c r="G84" s="133">
        <v>26779200</v>
      </c>
      <c r="H84" s="133">
        <v>30604800</v>
      </c>
      <c r="I84" s="133">
        <v>34430400</v>
      </c>
      <c r="J84" s="133">
        <v>38256000</v>
      </c>
      <c r="K84" s="198">
        <f>SUM(F84:J84)</f>
        <v>156849600</v>
      </c>
    </row>
    <row r="85" spans="4:11">
      <c r="D85" s="132" t="s">
        <v>259</v>
      </c>
      <c r="E85" s="132">
        <v>19128000</v>
      </c>
      <c r="F85" s="132">
        <v>26779200</v>
      </c>
      <c r="G85" s="133">
        <v>26779200</v>
      </c>
      <c r="H85" s="133">
        <v>30604800</v>
      </c>
      <c r="I85" s="133">
        <v>34430400</v>
      </c>
      <c r="J85" s="133">
        <v>38256000</v>
      </c>
      <c r="K85" s="198">
        <f>SUM(F85:J85)</f>
        <v>156849600</v>
      </c>
    </row>
    <row r="86" spans="4:11">
      <c r="D86" s="132" t="s">
        <v>260</v>
      </c>
      <c r="E86" s="132">
        <v>19128000</v>
      </c>
      <c r="F86" s="132">
        <v>26779200</v>
      </c>
      <c r="G86" s="133">
        <v>26779200</v>
      </c>
      <c r="H86" s="133">
        <v>30604800</v>
      </c>
      <c r="I86" s="133">
        <v>34430400</v>
      </c>
      <c r="J86" s="133">
        <v>38256000</v>
      </c>
      <c r="K86" s="198">
        <f>SUM(F86:J86)</f>
        <v>156849600</v>
      </c>
    </row>
    <row r="87" spans="4:11">
      <c r="D87" s="132" t="s">
        <v>261</v>
      </c>
      <c r="E87" s="132">
        <v>19128000</v>
      </c>
      <c r="F87" s="132">
        <v>26779200</v>
      </c>
      <c r="G87" s="133">
        <v>26779200</v>
      </c>
      <c r="H87" s="133">
        <v>30604800</v>
      </c>
      <c r="I87" s="133">
        <v>34430400</v>
      </c>
      <c r="J87" s="133">
        <v>38256000</v>
      </c>
      <c r="K87" s="198">
        <f>SUM(F87:J87)</f>
        <v>156849600</v>
      </c>
    </row>
  </sheetData>
  <hyperlinks>
    <hyperlink ref="D8:E8" location="主线副本!A1" display="14181050"/>
    <hyperlink ref="C22" location="沙盒战争!A1" display="关卡全通奖励"/>
    <hyperlink ref="C24" location="无尽试炼!A1" display="每日通关层数奖励"/>
    <hyperlink ref="C55:E55" location="金币消耗!A1" display="升级"/>
    <hyperlink ref="C75:C76" location="金币消耗!A1" display="合成"/>
    <hyperlink ref="C78:C80" location="金币消耗!A1" display="升级"/>
    <hyperlink ref="D9" location="主线副本!A1" display="总360m挂机收益，视当时关卡而定"/>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showGridLines="0" workbookViewId="0">
      <selection activeCell="J21" sqref="J21"/>
    </sheetView>
  </sheetViews>
  <sheetFormatPr defaultColWidth="9" defaultRowHeight="12.75"/>
  <cols>
    <col min="1" max="1" width="10.375" style="133" customWidth="1"/>
    <col min="2" max="2" width="11.25" style="182" customWidth="1"/>
    <col min="3" max="3" width="11.25" style="183" customWidth="1"/>
    <col min="4" max="7" width="17.125" style="132" customWidth="1"/>
    <col min="8" max="8" width="9" style="132"/>
    <col min="9" max="9" width="9.375" style="132" customWidth="1"/>
    <col min="10" max="10" width="9" style="133"/>
    <col min="11" max="11" width="11.125" style="133"/>
    <col min="12" max="16384" width="9" style="133"/>
  </cols>
  <sheetData>
    <row r="1" s="131" customFormat="1" ht="15.75" spans="1:9">
      <c r="A1" s="136" t="s">
        <v>262</v>
      </c>
      <c r="B1" s="184"/>
      <c r="C1" s="185"/>
      <c r="D1" s="138"/>
      <c r="E1" s="138"/>
      <c r="F1" s="138"/>
      <c r="G1" s="138"/>
      <c r="H1" s="138"/>
      <c r="I1" s="138"/>
    </row>
    <row r="2" s="133" customFormat="1" spans="2:9">
      <c r="B2" s="142" t="s">
        <v>152</v>
      </c>
      <c r="C2" s="141" t="s">
        <v>263</v>
      </c>
      <c r="D2" s="132" t="s">
        <v>153</v>
      </c>
      <c r="E2" s="149">
        <v>270</v>
      </c>
      <c r="F2" s="132"/>
      <c r="G2" s="132"/>
      <c r="H2" s="132"/>
      <c r="I2" s="132"/>
    </row>
    <row r="3" s="133" customFormat="1" spans="2:9">
      <c r="B3" s="142" t="s">
        <v>154</v>
      </c>
      <c r="C3" s="141" t="s">
        <v>263</v>
      </c>
      <c r="D3" s="132" t="s">
        <v>155</v>
      </c>
      <c r="E3" s="149">
        <v>9500</v>
      </c>
      <c r="F3" s="132"/>
      <c r="G3" s="132"/>
      <c r="H3" s="132"/>
      <c r="I3" s="132"/>
    </row>
    <row r="4" s="133" customFormat="1" spans="2:9">
      <c r="B4" s="142" t="s">
        <v>156</v>
      </c>
      <c r="C4" s="141" t="s">
        <v>263</v>
      </c>
      <c r="D4" s="132" t="s">
        <v>155</v>
      </c>
      <c r="E4" s="149">
        <v>6450</v>
      </c>
      <c r="F4" s="132"/>
      <c r="G4" s="132"/>
      <c r="H4" s="132"/>
      <c r="I4" s="132"/>
    </row>
    <row r="5" s="133" customFormat="1" spans="2:9">
      <c r="B5" s="142" t="s">
        <v>157</v>
      </c>
      <c r="C5" s="141" t="s">
        <v>264</v>
      </c>
      <c r="D5" s="132" t="s">
        <v>265</v>
      </c>
      <c r="E5" s="186">
        <v>128</v>
      </c>
      <c r="F5" s="132"/>
      <c r="G5" s="132"/>
      <c r="H5" s="132"/>
      <c r="I5" s="132"/>
    </row>
    <row r="6" spans="2:5">
      <c r="B6" s="142" t="s">
        <v>159</v>
      </c>
      <c r="C6" s="141" t="s">
        <v>264</v>
      </c>
      <c r="D6" s="132" t="s">
        <v>266</v>
      </c>
      <c r="E6" s="186">
        <v>72</v>
      </c>
    </row>
    <row r="7" s="133" customFormat="1" spans="2:6">
      <c r="B7" s="187" t="s">
        <v>189</v>
      </c>
      <c r="C7" s="188" t="s">
        <v>13</v>
      </c>
      <c r="D7" s="189" t="s">
        <v>267</v>
      </c>
      <c r="E7" s="190">
        <v>100</v>
      </c>
      <c r="F7" s="191"/>
    </row>
    <row r="8" s="133" customFormat="1" spans="2:5">
      <c r="B8" s="142"/>
      <c r="C8" s="141"/>
      <c r="D8" s="132" t="s">
        <v>268</v>
      </c>
      <c r="E8" s="149">
        <v>150</v>
      </c>
    </row>
    <row r="9" s="133" customFormat="1" spans="2:5">
      <c r="B9" s="142"/>
      <c r="C9" s="141"/>
      <c r="D9" s="132" t="s">
        <v>269</v>
      </c>
      <c r="E9" s="149">
        <v>200</v>
      </c>
    </row>
    <row r="10" s="133" customFormat="1" spans="2:5">
      <c r="B10" s="142"/>
      <c r="C10" s="141"/>
      <c r="D10" s="132" t="s">
        <v>270</v>
      </c>
      <c r="E10" s="149">
        <v>250</v>
      </c>
    </row>
    <row r="11" s="133" customFormat="1" spans="2:5">
      <c r="B11" s="142"/>
      <c r="C11" s="141"/>
      <c r="D11" s="132" t="s">
        <v>271</v>
      </c>
      <c r="E11" s="149">
        <v>300</v>
      </c>
    </row>
    <row r="12" s="133" customFormat="1" spans="2:5">
      <c r="B12" s="142"/>
      <c r="C12" s="141"/>
      <c r="D12" s="132" t="s">
        <v>272</v>
      </c>
      <c r="E12" s="149">
        <v>350</v>
      </c>
    </row>
    <row r="13" s="133" customFormat="1" spans="2:5">
      <c r="B13" s="142"/>
      <c r="C13" s="141"/>
      <c r="D13" s="132" t="s">
        <v>273</v>
      </c>
      <c r="E13" s="149">
        <v>400</v>
      </c>
    </row>
    <row r="14" s="133" customFormat="1" spans="2:6">
      <c r="B14" s="142" t="s">
        <v>274</v>
      </c>
      <c r="C14" s="141"/>
      <c r="D14" s="132" t="s">
        <v>275</v>
      </c>
      <c r="E14" s="149">
        <v>200</v>
      </c>
      <c r="F14" s="132"/>
    </row>
    <row r="15" s="133" customFormat="1" spans="2:9">
      <c r="B15" s="192" t="s">
        <v>197</v>
      </c>
      <c r="C15" s="193"/>
      <c r="D15" s="194" t="s">
        <v>198</v>
      </c>
      <c r="E15" s="195">
        <v>100</v>
      </c>
      <c r="F15" s="194"/>
      <c r="G15" s="132"/>
      <c r="H15" s="132"/>
      <c r="I15" s="132"/>
    </row>
    <row r="16" s="133" customFormat="1" spans="2:9">
      <c r="B16" s="181" t="s">
        <v>276</v>
      </c>
      <c r="C16" s="141" t="s">
        <v>277</v>
      </c>
      <c r="D16" s="132" t="s">
        <v>278</v>
      </c>
      <c r="E16" s="149">
        <v>39000</v>
      </c>
      <c r="F16" s="132"/>
      <c r="G16" s="132"/>
      <c r="H16" s="132"/>
      <c r="I16" s="132"/>
    </row>
    <row r="17" spans="2:6">
      <c r="B17" s="181" t="s">
        <v>279</v>
      </c>
      <c r="C17" s="141" t="s">
        <v>280</v>
      </c>
      <c r="D17" s="196" t="s">
        <v>281</v>
      </c>
      <c r="E17" s="196" t="s">
        <v>282</v>
      </c>
      <c r="F17" s="132" t="s">
        <v>283</v>
      </c>
    </row>
    <row r="18" spans="2:6">
      <c r="B18" s="142"/>
      <c r="C18" s="141"/>
      <c r="D18" s="132">
        <v>1</v>
      </c>
      <c r="E18" s="149">
        <v>200</v>
      </c>
      <c r="F18" s="149">
        <v>600</v>
      </c>
    </row>
    <row r="19" spans="2:6">
      <c r="B19" s="142"/>
      <c r="C19" s="141"/>
      <c r="D19" s="132">
        <v>2</v>
      </c>
      <c r="E19" s="149">
        <v>150</v>
      </c>
      <c r="F19" s="149">
        <v>400</v>
      </c>
    </row>
    <row r="20" spans="2:6">
      <c r="B20" s="142"/>
      <c r="C20" s="141"/>
      <c r="D20" s="132">
        <v>3</v>
      </c>
      <c r="E20" s="149">
        <v>120</v>
      </c>
      <c r="F20" s="149">
        <v>300</v>
      </c>
    </row>
    <row r="21" spans="2:6">
      <c r="B21" s="142"/>
      <c r="C21" s="141"/>
      <c r="D21" s="132" t="s">
        <v>284</v>
      </c>
      <c r="E21" s="149">
        <v>100</v>
      </c>
      <c r="F21" s="149">
        <v>260</v>
      </c>
    </row>
    <row r="22" spans="2:6">
      <c r="B22" s="142"/>
      <c r="C22" s="141"/>
      <c r="D22" s="132" t="s">
        <v>285</v>
      </c>
      <c r="E22" s="149">
        <v>80</v>
      </c>
      <c r="F22" s="149">
        <v>200</v>
      </c>
    </row>
    <row r="23" spans="2:6">
      <c r="B23" s="142"/>
      <c r="C23" s="141"/>
      <c r="D23" s="132" t="s">
        <v>286</v>
      </c>
      <c r="E23" s="149">
        <v>60</v>
      </c>
      <c r="F23" s="149">
        <v>160</v>
      </c>
    </row>
    <row r="24" spans="2:6">
      <c r="B24" s="142"/>
      <c r="C24" s="141"/>
      <c r="D24" s="132" t="s">
        <v>287</v>
      </c>
      <c r="E24" s="149">
        <v>50</v>
      </c>
      <c r="F24" s="149">
        <v>140</v>
      </c>
    </row>
    <row r="25" spans="2:6">
      <c r="B25" s="142"/>
      <c r="C25" s="141"/>
      <c r="D25" s="132" t="s">
        <v>288</v>
      </c>
      <c r="E25" s="149">
        <v>40</v>
      </c>
      <c r="F25" s="149">
        <v>120</v>
      </c>
    </row>
    <row r="26" spans="2:6">
      <c r="B26" s="142"/>
      <c r="C26" s="141"/>
      <c r="D26" s="132" t="s">
        <v>289</v>
      </c>
      <c r="E26" s="149">
        <v>30</v>
      </c>
      <c r="F26" s="149">
        <v>100</v>
      </c>
    </row>
    <row r="27" spans="2:6">
      <c r="B27" s="142"/>
      <c r="C27" s="141"/>
      <c r="D27" s="132" t="s">
        <v>290</v>
      </c>
      <c r="E27" s="149">
        <v>20</v>
      </c>
      <c r="F27" s="149">
        <v>80</v>
      </c>
    </row>
    <row r="28" spans="2:6">
      <c r="B28" s="142"/>
      <c r="C28" s="141"/>
      <c r="D28" s="132" t="s">
        <v>291</v>
      </c>
      <c r="E28" s="149">
        <v>10</v>
      </c>
      <c r="F28" s="149">
        <v>60</v>
      </c>
    </row>
    <row r="29" spans="3:6">
      <c r="C29" s="141"/>
      <c r="D29" s="132" t="s">
        <v>292</v>
      </c>
      <c r="E29" s="149">
        <v>5</v>
      </c>
      <c r="F29" s="149">
        <v>40</v>
      </c>
    </row>
    <row r="30" customFormat="1" ht="13.5" spans="2:9">
      <c r="B30" s="182"/>
      <c r="C30" s="141"/>
      <c r="D30" s="132" t="s">
        <v>293</v>
      </c>
      <c r="E30" s="149" t="s">
        <v>294</v>
      </c>
      <c r="F30" s="149"/>
      <c r="G30" s="132"/>
      <c r="H30" s="132"/>
      <c r="I30" s="132"/>
    </row>
    <row r="31" s="133" customFormat="1" spans="2:9">
      <c r="B31" s="181" t="s">
        <v>295</v>
      </c>
      <c r="C31" s="141" t="s">
        <v>21</v>
      </c>
      <c r="D31" s="132" t="s">
        <v>155</v>
      </c>
      <c r="E31" s="132" t="s">
        <v>296</v>
      </c>
      <c r="F31" s="149">
        <v>200</v>
      </c>
      <c r="G31" s="132"/>
      <c r="H31" s="132"/>
      <c r="I31" s="132"/>
    </row>
    <row r="32" s="133" customFormat="1" spans="2:9">
      <c r="B32" s="142"/>
      <c r="C32" s="141"/>
      <c r="D32" s="132" t="s">
        <v>155</v>
      </c>
      <c r="E32" s="132" t="s">
        <v>297</v>
      </c>
      <c r="F32" s="149">
        <v>200</v>
      </c>
      <c r="G32" s="132"/>
      <c r="H32" s="132"/>
      <c r="I32" s="132"/>
    </row>
    <row r="33" s="133" customFormat="1" spans="2:9">
      <c r="B33" s="142"/>
      <c r="C33" s="141"/>
      <c r="D33" s="132" t="s">
        <v>155</v>
      </c>
      <c r="E33" s="132" t="s">
        <v>298</v>
      </c>
      <c r="F33" s="149">
        <v>200</v>
      </c>
      <c r="G33" s="132"/>
      <c r="H33" s="132"/>
      <c r="I33" s="132"/>
    </row>
    <row r="34" s="133" customFormat="1" spans="2:9">
      <c r="B34" s="142"/>
      <c r="C34" s="141"/>
      <c r="D34" s="132" t="s">
        <v>155</v>
      </c>
      <c r="E34" s="132" t="s">
        <v>299</v>
      </c>
      <c r="F34" s="149">
        <v>200</v>
      </c>
      <c r="G34" s="132"/>
      <c r="H34" s="132"/>
      <c r="I34" s="132"/>
    </row>
    <row r="35" s="133" customFormat="1" spans="2:9">
      <c r="B35" s="142"/>
      <c r="C35" s="141"/>
      <c r="D35" s="132" t="s">
        <v>155</v>
      </c>
      <c r="E35" s="132" t="s">
        <v>300</v>
      </c>
      <c r="F35" s="149">
        <v>200</v>
      </c>
      <c r="G35" s="132"/>
      <c r="H35" s="132"/>
      <c r="I35" s="132"/>
    </row>
    <row r="36" s="133" customFormat="1" spans="2:9">
      <c r="B36" s="181" t="s">
        <v>301</v>
      </c>
      <c r="C36" s="141" t="s">
        <v>302</v>
      </c>
      <c r="D36" s="133" t="s">
        <v>303</v>
      </c>
      <c r="E36" s="149">
        <v>450</v>
      </c>
      <c r="F36" s="132"/>
      <c r="G36" s="132"/>
      <c r="H36" s="132"/>
      <c r="I36" s="132"/>
    </row>
    <row r="37" spans="2:10">
      <c r="B37" s="181" t="s">
        <v>304</v>
      </c>
      <c r="C37" s="141" t="s">
        <v>264</v>
      </c>
      <c r="D37" s="132" t="s">
        <v>305</v>
      </c>
      <c r="E37" s="132" t="s">
        <v>306</v>
      </c>
      <c r="F37" s="132" t="s">
        <v>307</v>
      </c>
      <c r="G37" s="132" t="s">
        <v>308</v>
      </c>
      <c r="H37" s="132" t="s">
        <v>309</v>
      </c>
      <c r="I37" s="132" t="s">
        <v>310</v>
      </c>
      <c r="J37" s="198">
        <f>2*SUM(H38:H43)</f>
        <v>11.0364</v>
      </c>
    </row>
    <row r="38" spans="2:8">
      <c r="B38" s="142"/>
      <c r="C38" s="141"/>
      <c r="E38" s="132">
        <v>100</v>
      </c>
      <c r="F38" s="132">
        <v>0.0484</v>
      </c>
      <c r="G38" s="132">
        <v>15</v>
      </c>
      <c r="H38" s="132">
        <v>0.726</v>
      </c>
    </row>
    <row r="39" spans="3:8">
      <c r="C39" s="141"/>
      <c r="E39" s="132">
        <v>101</v>
      </c>
      <c r="F39" s="132">
        <v>0.0734</v>
      </c>
      <c r="G39" s="132">
        <v>30</v>
      </c>
      <c r="H39" s="132">
        <v>2.202</v>
      </c>
    </row>
    <row r="40" spans="3:8">
      <c r="C40" s="141"/>
      <c r="E40" s="132">
        <v>102</v>
      </c>
      <c r="F40" s="132">
        <v>0.01425</v>
      </c>
      <c r="G40" s="132">
        <v>60</v>
      </c>
      <c r="H40" s="132">
        <v>0.855</v>
      </c>
    </row>
    <row r="41" spans="3:8">
      <c r="C41" s="141"/>
      <c r="E41" s="132">
        <v>103</v>
      </c>
      <c r="F41" s="132">
        <v>0.00096</v>
      </c>
      <c r="G41" s="132">
        <v>120</v>
      </c>
      <c r="H41" s="132">
        <v>0.1152</v>
      </c>
    </row>
    <row r="42" spans="3:8">
      <c r="C42" s="141"/>
      <c r="E42" s="132">
        <v>104</v>
      </c>
      <c r="F42" s="132">
        <v>0.0006</v>
      </c>
      <c r="G42" s="132">
        <v>300</v>
      </c>
      <c r="H42" s="132">
        <v>0.18</v>
      </c>
    </row>
    <row r="43" spans="3:8">
      <c r="C43" s="141"/>
      <c r="E43" s="132">
        <v>105</v>
      </c>
      <c r="F43" s="132">
        <v>0.0024</v>
      </c>
      <c r="G43" s="132">
        <v>600</v>
      </c>
      <c r="H43" s="132">
        <v>1.44</v>
      </c>
    </row>
    <row r="44" spans="3:3">
      <c r="C44" s="141"/>
    </row>
    <row r="45" spans="2:3">
      <c r="B45" s="197"/>
      <c r="C45" s="141"/>
    </row>
  </sheetData>
  <mergeCells count="1">
    <mergeCell ref="C7:C15"/>
  </mergeCells>
  <hyperlinks>
    <hyperlink ref="E5" location="主线副本!A1" display="128"/>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88"/>
  <sheetViews>
    <sheetView workbookViewId="0">
      <selection activeCell="G86" sqref="G86:G87"/>
    </sheetView>
  </sheetViews>
  <sheetFormatPr defaultColWidth="9" defaultRowHeight="12.75"/>
  <cols>
    <col min="1" max="1" width="9" style="133"/>
    <col min="2" max="2" width="17.375" style="142" customWidth="1"/>
    <col min="3" max="3" width="9" style="133"/>
    <col min="4" max="4" width="19.375" style="133" customWidth="1"/>
    <col min="5" max="5" width="15.25" style="133" customWidth="1"/>
    <col min="6" max="6" width="11.75" style="132" customWidth="1"/>
    <col min="7" max="7" width="14.625" style="132" customWidth="1"/>
    <col min="8" max="8" width="11.125" style="132"/>
    <col min="9" max="9" width="4.5" style="132" customWidth="1"/>
    <col min="10" max="10" width="2.625" style="132" customWidth="1"/>
    <col min="11" max="15" width="11.125" style="133"/>
    <col min="16" max="16384" width="9" style="133"/>
  </cols>
  <sheetData>
    <row r="1" spans="2:5">
      <c r="B1" s="181" t="s">
        <v>274</v>
      </c>
      <c r="D1" s="133" t="s">
        <v>311</v>
      </c>
      <c r="E1" s="133" t="s">
        <v>312</v>
      </c>
    </row>
    <row r="2" spans="4:5">
      <c r="D2" s="133" t="s">
        <v>313</v>
      </c>
      <c r="E2" s="133" t="s">
        <v>314</v>
      </c>
    </row>
    <row r="3" spans="4:5">
      <c r="D3" s="133" t="s">
        <v>315</v>
      </c>
      <c r="E3" s="133" t="s">
        <v>316</v>
      </c>
    </row>
    <row r="5" spans="2:5">
      <c r="B5" s="181" t="s">
        <v>317</v>
      </c>
      <c r="E5" s="133" t="s">
        <v>318</v>
      </c>
    </row>
    <row r="7" spans="2:5">
      <c r="B7" s="181" t="s">
        <v>319</v>
      </c>
      <c r="E7" s="133" t="s">
        <v>320</v>
      </c>
    </row>
    <row r="9" spans="2:5">
      <c r="B9" s="181" t="s">
        <v>321</v>
      </c>
      <c r="E9" s="133" t="s">
        <v>322</v>
      </c>
    </row>
    <row r="11" spans="2:7">
      <c r="B11" s="181" t="s">
        <v>279</v>
      </c>
      <c r="D11" s="133" t="s">
        <v>323</v>
      </c>
      <c r="G11" s="132" t="s">
        <v>324</v>
      </c>
    </row>
    <row r="12" spans="5:8">
      <c r="E12" s="132">
        <v>0.152</v>
      </c>
      <c r="F12" s="132" t="s">
        <v>325</v>
      </c>
      <c r="G12" s="132">
        <v>47</v>
      </c>
      <c r="H12" s="132" t="s">
        <v>326</v>
      </c>
    </row>
    <row r="13" spans="5:8">
      <c r="E13" s="132">
        <v>0.152</v>
      </c>
      <c r="F13" s="132" t="s">
        <v>327</v>
      </c>
      <c r="G13" s="132">
        <v>47</v>
      </c>
      <c r="H13" s="132" t="s">
        <v>326</v>
      </c>
    </row>
    <row r="14" spans="5:8">
      <c r="E14" s="132">
        <v>0.0434285714285714</v>
      </c>
      <c r="F14" s="132" t="s">
        <v>328</v>
      </c>
      <c r="G14" s="132">
        <v>162</v>
      </c>
      <c r="H14" s="132" t="s">
        <v>326</v>
      </c>
    </row>
    <row r="15" spans="5:8">
      <c r="E15" s="132">
        <v>0.0434285714285714</v>
      </c>
      <c r="F15" s="132" t="s">
        <v>329</v>
      </c>
      <c r="G15" s="132">
        <v>162</v>
      </c>
      <c r="H15" s="132" t="s">
        <v>326</v>
      </c>
    </row>
    <row r="16" spans="5:8">
      <c r="E16" s="132">
        <v>0.0434285714285714</v>
      </c>
      <c r="F16" s="132" t="s">
        <v>330</v>
      </c>
      <c r="G16" s="132">
        <v>162</v>
      </c>
      <c r="H16" s="132" t="s">
        <v>326</v>
      </c>
    </row>
    <row r="17" spans="5:8">
      <c r="E17" s="132">
        <v>0.0434285714285714</v>
      </c>
      <c r="F17" s="132" t="s">
        <v>331</v>
      </c>
      <c r="G17" s="132">
        <v>162</v>
      </c>
      <c r="H17" s="132" t="s">
        <v>326</v>
      </c>
    </row>
    <row r="18" spans="5:8">
      <c r="E18" s="132">
        <v>0.0304</v>
      </c>
      <c r="F18" s="132" t="s">
        <v>332</v>
      </c>
      <c r="G18" s="132">
        <v>231</v>
      </c>
      <c r="H18" s="132" t="s">
        <v>326</v>
      </c>
    </row>
    <row r="19" spans="5:8">
      <c r="E19" s="132">
        <v>0.0304</v>
      </c>
      <c r="F19" s="132" t="s">
        <v>333</v>
      </c>
      <c r="G19" s="132">
        <v>231</v>
      </c>
      <c r="H19" s="132" t="s">
        <v>326</v>
      </c>
    </row>
    <row r="21" spans="2:2">
      <c r="B21" s="181" t="s">
        <v>334</v>
      </c>
    </row>
    <row r="23" spans="2:5">
      <c r="B23" s="181" t="s">
        <v>335</v>
      </c>
      <c r="E23" s="133" t="s">
        <v>336</v>
      </c>
    </row>
    <row r="24" spans="5:5">
      <c r="E24" s="133" t="s">
        <v>337</v>
      </c>
    </row>
    <row r="25" spans="5:5">
      <c r="E25" s="133" t="s">
        <v>338</v>
      </c>
    </row>
    <row r="27" spans="2:5">
      <c r="B27" s="181" t="s">
        <v>339</v>
      </c>
      <c r="D27" s="133" t="s">
        <v>340</v>
      </c>
      <c r="E27" s="133" t="s">
        <v>341</v>
      </c>
    </row>
    <row r="28" spans="2:5">
      <c r="B28" s="181"/>
      <c r="D28" s="133" t="s">
        <v>342</v>
      </c>
      <c r="E28" s="133" t="s">
        <v>343</v>
      </c>
    </row>
    <row r="29" spans="2:5">
      <c r="B29" s="181"/>
      <c r="D29" s="133" t="s">
        <v>342</v>
      </c>
      <c r="E29" s="133" t="s">
        <v>344</v>
      </c>
    </row>
    <row r="30" spans="2:5">
      <c r="B30" s="181"/>
      <c r="D30" s="133" t="s">
        <v>342</v>
      </c>
      <c r="E30" s="133" t="s">
        <v>345</v>
      </c>
    </row>
    <row r="31" spans="2:5">
      <c r="B31" s="181"/>
      <c r="D31" s="133" t="s">
        <v>346</v>
      </c>
      <c r="E31" s="133" t="s">
        <v>347</v>
      </c>
    </row>
    <row r="32" spans="2:2">
      <c r="B32" s="181"/>
    </row>
    <row r="33" spans="2:2">
      <c r="B33" s="181" t="s">
        <v>348</v>
      </c>
    </row>
    <row r="34" spans="2:2">
      <c r="B34" s="181" t="s">
        <v>349</v>
      </c>
    </row>
    <row r="35" spans="2:2">
      <c r="B35" s="181" t="s">
        <v>350</v>
      </c>
    </row>
    <row r="37" spans="2:4">
      <c r="B37" s="181" t="s">
        <v>304</v>
      </c>
      <c r="D37" s="133" t="s">
        <v>351</v>
      </c>
    </row>
    <row r="38" spans="2:2">
      <c r="B38" s="181"/>
    </row>
    <row r="39" spans="2:7">
      <c r="B39" s="181" t="s">
        <v>352</v>
      </c>
      <c r="C39" s="133" t="s">
        <v>167</v>
      </c>
      <c r="D39" s="133" t="s">
        <v>163</v>
      </c>
      <c r="E39" s="133" t="s">
        <v>353</v>
      </c>
      <c r="F39" s="132" t="s">
        <v>354</v>
      </c>
      <c r="G39" s="132" t="s">
        <v>355</v>
      </c>
    </row>
    <row r="40" spans="2:7">
      <c r="B40" s="181"/>
      <c r="C40" s="133" t="s">
        <v>168</v>
      </c>
      <c r="D40" s="133" t="s">
        <v>163</v>
      </c>
      <c r="E40" s="133" t="s">
        <v>353</v>
      </c>
      <c r="F40" s="132" t="s">
        <v>356</v>
      </c>
      <c r="G40" s="132" t="s">
        <v>357</v>
      </c>
    </row>
    <row r="41" spans="2:7">
      <c r="B41" s="181"/>
      <c r="C41" s="133" t="s">
        <v>169</v>
      </c>
      <c r="D41" s="133" t="s">
        <v>163</v>
      </c>
      <c r="E41" s="133" t="s">
        <v>353</v>
      </c>
      <c r="F41" s="132" t="s">
        <v>356</v>
      </c>
      <c r="G41" s="132" t="s">
        <v>358</v>
      </c>
    </row>
    <row r="42" spans="2:7">
      <c r="B42" s="181"/>
      <c r="C42" s="133" t="s">
        <v>170</v>
      </c>
      <c r="D42" s="133" t="s">
        <v>163</v>
      </c>
      <c r="E42" s="133" t="s">
        <v>353</v>
      </c>
      <c r="F42" s="132" t="s">
        <v>356</v>
      </c>
      <c r="G42" s="132" t="s">
        <v>359</v>
      </c>
    </row>
    <row r="43" spans="2:7">
      <c r="B43" s="181"/>
      <c r="C43" s="133" t="s">
        <v>171</v>
      </c>
      <c r="D43" s="133" t="s">
        <v>163</v>
      </c>
      <c r="E43" s="133" t="s">
        <v>353</v>
      </c>
      <c r="F43" s="132" t="s">
        <v>356</v>
      </c>
      <c r="G43" s="132" t="s">
        <v>360</v>
      </c>
    </row>
    <row r="44" spans="2:7">
      <c r="B44" s="181"/>
      <c r="C44" s="133" t="s">
        <v>172</v>
      </c>
      <c r="D44" s="133" t="s">
        <v>163</v>
      </c>
      <c r="E44" s="133" t="s">
        <v>353</v>
      </c>
      <c r="F44" s="132" t="s">
        <v>361</v>
      </c>
      <c r="G44" s="132" t="s">
        <v>362</v>
      </c>
    </row>
    <row r="45" spans="2:7">
      <c r="B45" s="181"/>
      <c r="C45" s="133" t="s">
        <v>173</v>
      </c>
      <c r="D45" s="133" t="s">
        <v>163</v>
      </c>
      <c r="E45" s="133" t="s">
        <v>353</v>
      </c>
      <c r="F45" s="132" t="s">
        <v>361</v>
      </c>
      <c r="G45" s="132" t="s">
        <v>363</v>
      </c>
    </row>
    <row r="46" spans="2:8">
      <c r="B46" s="181"/>
      <c r="C46" s="133" t="s">
        <v>174</v>
      </c>
      <c r="D46" s="133" t="s">
        <v>163</v>
      </c>
      <c r="E46" s="133" t="s">
        <v>364</v>
      </c>
      <c r="F46" s="132" t="s">
        <v>363</v>
      </c>
      <c r="G46" s="132" t="s">
        <v>365</v>
      </c>
      <c r="H46" s="132" t="s">
        <v>366</v>
      </c>
    </row>
    <row r="47" spans="2:8">
      <c r="B47" s="181"/>
      <c r="C47" s="133" t="s">
        <v>175</v>
      </c>
      <c r="D47" s="133" t="s">
        <v>163</v>
      </c>
      <c r="E47" s="133" t="s">
        <v>364</v>
      </c>
      <c r="F47" s="132" t="s">
        <v>363</v>
      </c>
      <c r="G47" s="132" t="s">
        <v>367</v>
      </c>
      <c r="H47" s="132" t="s">
        <v>368</v>
      </c>
    </row>
    <row r="48" spans="2:2">
      <c r="B48" s="181"/>
    </row>
    <row r="49" spans="2:6">
      <c r="B49" s="181" t="s">
        <v>369</v>
      </c>
      <c r="D49" s="133" t="s">
        <v>370</v>
      </c>
      <c r="E49" s="133" t="s">
        <v>371</v>
      </c>
      <c r="F49" s="132" t="s">
        <v>372</v>
      </c>
    </row>
    <row r="50" spans="2:6">
      <c r="B50" s="181" t="s">
        <v>373</v>
      </c>
      <c r="D50" s="133" t="s">
        <v>370</v>
      </c>
      <c r="E50" s="133" t="s">
        <v>374</v>
      </c>
      <c r="F50" s="132" t="s">
        <v>375</v>
      </c>
    </row>
    <row r="51" spans="2:6">
      <c r="B51" s="181" t="s">
        <v>376</v>
      </c>
      <c r="D51" s="133" t="s">
        <v>370</v>
      </c>
      <c r="E51" s="133" t="s">
        <v>377</v>
      </c>
      <c r="F51" s="132" t="s">
        <v>378</v>
      </c>
    </row>
    <row r="52" spans="2:6">
      <c r="B52" s="181" t="s">
        <v>379</v>
      </c>
      <c r="D52" s="133" t="s">
        <v>370</v>
      </c>
      <c r="E52" s="133" t="s">
        <v>380</v>
      </c>
      <c r="F52" s="132" t="s">
        <v>381</v>
      </c>
    </row>
    <row r="53" spans="2:2">
      <c r="B53" s="181"/>
    </row>
    <row r="54" spans="2:6">
      <c r="B54" s="181" t="s">
        <v>382</v>
      </c>
      <c r="D54" s="133" t="s">
        <v>383</v>
      </c>
      <c r="E54" s="133" t="s">
        <v>72</v>
      </c>
      <c r="F54" s="132" t="s">
        <v>384</v>
      </c>
    </row>
    <row r="55" spans="2:11">
      <c r="B55" s="181" t="s">
        <v>385</v>
      </c>
      <c r="D55" s="133" t="s">
        <v>386</v>
      </c>
      <c r="E55" s="133" t="s">
        <v>72</v>
      </c>
      <c r="F55" s="132">
        <v>29905</v>
      </c>
      <c r="G55" s="132" t="s">
        <v>387</v>
      </c>
      <c r="H55" s="132">
        <v>25000</v>
      </c>
      <c r="I55" s="132" t="s">
        <v>388</v>
      </c>
      <c r="J55" s="132">
        <v>12</v>
      </c>
      <c r="K55" s="133" t="s">
        <v>389</v>
      </c>
    </row>
    <row r="56" spans="2:11">
      <c r="B56" s="181"/>
      <c r="E56" s="133" t="s">
        <v>390</v>
      </c>
      <c r="F56" s="132">
        <v>29104</v>
      </c>
      <c r="G56" s="132" t="s">
        <v>391</v>
      </c>
      <c r="H56" s="132">
        <v>4000</v>
      </c>
      <c r="I56" s="132" t="s">
        <v>388</v>
      </c>
      <c r="J56" s="132">
        <v>2</v>
      </c>
      <c r="K56" s="133" t="s">
        <v>389</v>
      </c>
    </row>
    <row r="57" spans="2:11">
      <c r="B57" s="181"/>
      <c r="E57" s="133" t="s">
        <v>392</v>
      </c>
      <c r="F57" s="132">
        <v>29204</v>
      </c>
      <c r="G57" s="132" t="s">
        <v>391</v>
      </c>
      <c r="H57" s="132">
        <v>4000</v>
      </c>
      <c r="I57" s="132" t="s">
        <v>388</v>
      </c>
      <c r="J57" s="132">
        <v>2</v>
      </c>
      <c r="K57" s="133" t="s">
        <v>389</v>
      </c>
    </row>
    <row r="58" spans="2:11">
      <c r="B58" s="181"/>
      <c r="E58" s="133" t="s">
        <v>393</v>
      </c>
      <c r="F58" s="132">
        <v>29304</v>
      </c>
      <c r="G58" s="132" t="s">
        <v>391</v>
      </c>
      <c r="H58" s="132">
        <v>4000</v>
      </c>
      <c r="I58" s="132" t="s">
        <v>388</v>
      </c>
      <c r="J58" s="132">
        <v>2</v>
      </c>
      <c r="K58" s="133" t="s">
        <v>389</v>
      </c>
    </row>
    <row r="59" spans="2:11">
      <c r="B59" s="181"/>
      <c r="E59" s="133" t="s">
        <v>394</v>
      </c>
      <c r="F59" s="132">
        <v>26907</v>
      </c>
      <c r="G59" s="132" t="s">
        <v>387</v>
      </c>
      <c r="H59" s="132">
        <v>45000</v>
      </c>
      <c r="I59" s="132" t="s">
        <v>388</v>
      </c>
      <c r="J59" s="132">
        <v>20</v>
      </c>
      <c r="K59" s="133" t="s">
        <v>389</v>
      </c>
    </row>
    <row r="60" spans="2:11">
      <c r="B60" s="181"/>
      <c r="E60" s="133" t="s">
        <v>395</v>
      </c>
      <c r="F60" s="132">
        <v>25907</v>
      </c>
      <c r="G60" s="132" t="s">
        <v>387</v>
      </c>
      <c r="H60" s="132">
        <v>45000</v>
      </c>
      <c r="I60" s="132" t="s">
        <v>388</v>
      </c>
      <c r="J60" s="132">
        <v>20</v>
      </c>
      <c r="K60" s="133" t="s">
        <v>389</v>
      </c>
    </row>
    <row r="61" spans="2:11">
      <c r="B61" s="181"/>
      <c r="E61" s="133" t="s">
        <v>316</v>
      </c>
      <c r="F61" s="132">
        <v>24909</v>
      </c>
      <c r="G61" s="132" t="s">
        <v>387</v>
      </c>
      <c r="H61" s="132">
        <v>45000</v>
      </c>
      <c r="I61" s="132" t="s">
        <v>388</v>
      </c>
      <c r="J61" s="132">
        <v>20</v>
      </c>
      <c r="K61" s="133" t="s">
        <v>389</v>
      </c>
    </row>
    <row r="62" spans="2:11">
      <c r="B62" s="181"/>
      <c r="E62" s="133" t="s">
        <v>396</v>
      </c>
      <c r="F62" s="132">
        <v>28905</v>
      </c>
      <c r="G62" s="132" t="s">
        <v>387</v>
      </c>
      <c r="H62" s="132">
        <v>50000</v>
      </c>
      <c r="I62" s="132" t="s">
        <v>388</v>
      </c>
      <c r="J62" s="132">
        <v>23</v>
      </c>
      <c r="K62" s="133" t="s">
        <v>389</v>
      </c>
    </row>
    <row r="63" spans="2:11">
      <c r="B63" s="181"/>
      <c r="E63" s="133" t="s">
        <v>397</v>
      </c>
      <c r="F63" s="132">
        <v>25909</v>
      </c>
      <c r="G63" s="132" t="s">
        <v>387</v>
      </c>
      <c r="H63" s="132">
        <v>55000</v>
      </c>
      <c r="I63" s="132" t="s">
        <v>388</v>
      </c>
      <c r="J63" s="132">
        <v>25</v>
      </c>
      <c r="K63" s="133" t="s">
        <v>389</v>
      </c>
    </row>
    <row r="64" spans="2:11">
      <c r="B64" s="181"/>
      <c r="E64" s="133" t="s">
        <v>332</v>
      </c>
      <c r="F64" s="132">
        <v>27903</v>
      </c>
      <c r="G64" s="132" t="s">
        <v>387</v>
      </c>
      <c r="H64" s="132">
        <v>55000</v>
      </c>
      <c r="I64" s="132" t="s">
        <v>388</v>
      </c>
      <c r="J64" s="132">
        <v>25</v>
      </c>
      <c r="K64" s="133" t="s">
        <v>389</v>
      </c>
    </row>
    <row r="65" spans="2:2">
      <c r="B65" s="181"/>
    </row>
    <row r="66" spans="2:2">
      <c r="B66" s="181"/>
    </row>
    <row r="67" spans="2:2">
      <c r="B67" s="181"/>
    </row>
    <row r="68" spans="2:2">
      <c r="B68" s="181" t="s">
        <v>398</v>
      </c>
    </row>
    <row r="69" spans="2:2">
      <c r="B69" s="181" t="s">
        <v>399</v>
      </c>
    </row>
    <row r="70" spans="2:2">
      <c r="B70" s="181" t="s">
        <v>400</v>
      </c>
    </row>
    <row r="71" spans="2:3">
      <c r="B71" s="181" t="s">
        <v>401</v>
      </c>
      <c r="C71" s="133" t="s">
        <v>402</v>
      </c>
    </row>
    <row r="72" spans="2:3">
      <c r="B72" s="181" t="s">
        <v>403</v>
      </c>
      <c r="C72" s="133" t="s">
        <v>402</v>
      </c>
    </row>
    <row r="73" spans="2:3">
      <c r="B73" s="181" t="s">
        <v>404</v>
      </c>
      <c r="C73" s="133" t="s">
        <v>402</v>
      </c>
    </row>
    <row r="75" spans="2:2">
      <c r="B75" s="181" t="s">
        <v>400</v>
      </c>
    </row>
    <row r="76" spans="2:2">
      <c r="B76" s="181" t="s">
        <v>400</v>
      </c>
    </row>
    <row r="77" spans="2:2">
      <c r="B77" s="181" t="s">
        <v>400</v>
      </c>
    </row>
    <row r="78" spans="2:2">
      <c r="B78" s="181" t="s">
        <v>400</v>
      </c>
    </row>
    <row r="79" spans="2:2">
      <c r="B79" s="181" t="s">
        <v>400</v>
      </c>
    </row>
    <row r="80" spans="2:2">
      <c r="B80" s="181" t="s">
        <v>400</v>
      </c>
    </row>
    <row r="81" spans="2:2">
      <c r="B81" s="181" t="s">
        <v>400</v>
      </c>
    </row>
    <row r="82" spans="2:2">
      <c r="B82" s="181" t="s">
        <v>405</v>
      </c>
    </row>
    <row r="83" spans="2:2">
      <c r="B83" s="181" t="s">
        <v>406</v>
      </c>
    </row>
    <row r="84" spans="2:2">
      <c r="B84" s="181" t="s">
        <v>400</v>
      </c>
    </row>
    <row r="85" spans="2:2">
      <c r="B85" s="181" t="s">
        <v>400</v>
      </c>
    </row>
    <row r="86" spans="2:3">
      <c r="B86" s="181" t="s">
        <v>407</v>
      </c>
      <c r="C86" s="133" t="s">
        <v>408</v>
      </c>
    </row>
    <row r="87" spans="2:2">
      <c r="B87" s="181" t="s">
        <v>400</v>
      </c>
    </row>
    <row r="88" spans="2:2">
      <c r="B88" s="181" t="s">
        <v>400</v>
      </c>
    </row>
  </sheetData>
  <dataValidations count="1">
    <dataValidation type="list" allowBlank="1" showInputMessage="1" showErrorMessage="1" sqref="D48 C39:C47">
      <formula1>"简单,普通,困难,噩梦1,噩梦2,地狱1,地狱2,深渊1,深渊2"</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D20"/>
  <sheetViews>
    <sheetView workbookViewId="0">
      <selection activeCell="G86" sqref="G86:G87"/>
    </sheetView>
  </sheetViews>
  <sheetFormatPr defaultColWidth="9" defaultRowHeight="13.5" outlineLevelCol="3"/>
  <sheetData>
    <row r="4" spans="2:4">
      <c r="B4" t="s">
        <v>409</v>
      </c>
      <c r="C4" t="s">
        <v>410</v>
      </c>
      <c r="D4" t="s">
        <v>411</v>
      </c>
    </row>
    <row r="5" spans="2:4">
      <c r="B5" t="s">
        <v>412</v>
      </c>
      <c r="C5" t="s">
        <v>410</v>
      </c>
      <c r="D5" t="s">
        <v>413</v>
      </c>
    </row>
    <row r="6" spans="2:4">
      <c r="B6" t="s">
        <v>409</v>
      </c>
      <c r="C6" t="s">
        <v>75</v>
      </c>
      <c r="D6" t="s">
        <v>414</v>
      </c>
    </row>
    <row r="7" spans="2:4">
      <c r="B7" t="s">
        <v>412</v>
      </c>
      <c r="C7" t="s">
        <v>75</v>
      </c>
      <c r="D7" t="s">
        <v>415</v>
      </c>
    </row>
    <row r="8" spans="2:4">
      <c r="B8" t="s">
        <v>409</v>
      </c>
      <c r="C8" t="s">
        <v>80</v>
      </c>
      <c r="D8" t="s">
        <v>416</v>
      </c>
    </row>
    <row r="9" spans="2:4">
      <c r="B9" t="s">
        <v>412</v>
      </c>
      <c r="C9" t="s">
        <v>80</v>
      </c>
      <c r="D9" t="s">
        <v>417</v>
      </c>
    </row>
    <row r="10" spans="2:4">
      <c r="B10" t="s">
        <v>340</v>
      </c>
      <c r="C10" t="s">
        <v>80</v>
      </c>
      <c r="D10" t="s">
        <v>418</v>
      </c>
    </row>
    <row r="11" spans="2:4">
      <c r="B11" t="s">
        <v>409</v>
      </c>
      <c r="C11" t="s">
        <v>87</v>
      </c>
      <c r="D11" t="s">
        <v>419</v>
      </c>
    </row>
    <row r="12" spans="2:4">
      <c r="B12" t="s">
        <v>412</v>
      </c>
      <c r="C12" t="s">
        <v>87</v>
      </c>
      <c r="D12" t="s">
        <v>420</v>
      </c>
    </row>
    <row r="13" spans="2:4">
      <c r="B13" t="s">
        <v>340</v>
      </c>
      <c r="C13" t="s">
        <v>87</v>
      </c>
      <c r="D13" t="s">
        <v>421</v>
      </c>
    </row>
    <row r="14" spans="2:4">
      <c r="B14" t="s">
        <v>342</v>
      </c>
      <c r="C14" t="s">
        <v>87</v>
      </c>
      <c r="D14" t="s">
        <v>422</v>
      </c>
    </row>
    <row r="15" spans="2:4">
      <c r="B15" t="s">
        <v>409</v>
      </c>
      <c r="C15" t="s">
        <v>95</v>
      </c>
      <c r="D15" t="s">
        <v>423</v>
      </c>
    </row>
    <row r="16" spans="2:4">
      <c r="B16" t="s">
        <v>412</v>
      </c>
      <c r="C16" t="s">
        <v>95</v>
      </c>
      <c r="D16" t="s">
        <v>424</v>
      </c>
    </row>
    <row r="17" spans="2:4">
      <c r="B17" t="s">
        <v>340</v>
      </c>
      <c r="C17" t="s">
        <v>95</v>
      </c>
      <c r="D17" t="s">
        <v>425</v>
      </c>
    </row>
    <row r="18" spans="2:4">
      <c r="B18" t="s">
        <v>342</v>
      </c>
      <c r="C18" t="s">
        <v>95</v>
      </c>
      <c r="D18" t="s">
        <v>426</v>
      </c>
    </row>
    <row r="19" spans="2:4">
      <c r="B19" t="s">
        <v>427</v>
      </c>
      <c r="C19" t="s">
        <v>95</v>
      </c>
      <c r="D19" t="s">
        <v>428</v>
      </c>
    </row>
    <row r="20" spans="2:4">
      <c r="B20" t="s">
        <v>429</v>
      </c>
      <c r="C20" t="s">
        <v>95</v>
      </c>
      <c r="D20" t="s">
        <v>430</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2:E23"/>
  <sheetViews>
    <sheetView workbookViewId="0">
      <selection activeCell="G86" sqref="G86:G87"/>
    </sheetView>
  </sheetViews>
  <sheetFormatPr defaultColWidth="9" defaultRowHeight="13.5" outlineLevelCol="4"/>
  <sheetData>
    <row r="22" spans="4:5">
      <c r="D22" t="s">
        <v>431</v>
      </c>
      <c r="E22" t="s">
        <v>432</v>
      </c>
    </row>
    <row r="23" spans="4:5">
      <c r="D23" t="s">
        <v>433</v>
      </c>
      <c r="E23">
        <v>35</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46"/>
  <sheetViews>
    <sheetView showGridLines="0" tabSelected="1" topLeftCell="F1" workbookViewId="0">
      <pane ySplit="1" topLeftCell="A23" activePane="bottomLeft" state="frozen"/>
      <selection/>
      <selection pane="bottomLeft" activeCell="X45" sqref="X45"/>
    </sheetView>
  </sheetViews>
  <sheetFormatPr defaultColWidth="9" defaultRowHeight="12"/>
  <cols>
    <col min="1" max="3" width="10.5" style="155" customWidth="1"/>
    <col min="4" max="7" width="8.625" style="157" customWidth="1"/>
    <col min="8" max="8" width="8.625" style="158" customWidth="1"/>
    <col min="9" max="9" width="12.25" style="158" customWidth="1"/>
    <col min="10" max="10" width="17.125" style="158" customWidth="1"/>
    <col min="11" max="11" width="14.5" style="158" customWidth="1"/>
    <col min="12" max="14" width="11.125" style="158"/>
    <col min="15" max="16" width="11.125" style="155"/>
    <col min="17" max="16384" width="9" style="155"/>
  </cols>
  <sheetData>
    <row r="1" s="154" customFormat="1" ht="12.75" spans="1:16">
      <c r="A1" s="159" t="s">
        <v>434</v>
      </c>
      <c r="B1" s="159" t="s">
        <v>435</v>
      </c>
      <c r="C1" s="159" t="s">
        <v>436</v>
      </c>
      <c r="D1" s="157" t="s">
        <v>437</v>
      </c>
      <c r="E1" s="157" t="s">
        <v>438</v>
      </c>
      <c r="F1" s="157" t="s">
        <v>439</v>
      </c>
      <c r="G1" s="157" t="s">
        <v>440</v>
      </c>
      <c r="H1" s="160" t="s">
        <v>441</v>
      </c>
      <c r="I1" s="160" t="s">
        <v>442</v>
      </c>
      <c r="J1" s="160" t="s">
        <v>443</v>
      </c>
      <c r="K1" s="160" t="s">
        <v>444</v>
      </c>
      <c r="L1" s="160" t="s">
        <v>445</v>
      </c>
      <c r="M1" s="160" t="s">
        <v>446</v>
      </c>
      <c r="N1" s="160" t="s">
        <v>447</v>
      </c>
      <c r="O1" s="154" t="s">
        <v>448</v>
      </c>
      <c r="P1" s="154" t="s">
        <v>449</v>
      </c>
    </row>
    <row r="2" s="155" customFormat="1" spans="1:16">
      <c r="A2" s="155">
        <v>1</v>
      </c>
      <c r="B2" s="155">
        <v>120</v>
      </c>
      <c r="C2" s="155">
        <v>120</v>
      </c>
      <c r="D2" s="157">
        <v>1</v>
      </c>
      <c r="E2" s="157">
        <v>1</v>
      </c>
      <c r="F2" s="157">
        <v>200</v>
      </c>
      <c r="G2" s="157">
        <v>10</v>
      </c>
      <c r="H2" s="158">
        <f>SUM(F2)</f>
        <v>200</v>
      </c>
      <c r="I2" s="158"/>
      <c r="J2" s="158"/>
      <c r="K2" s="158"/>
      <c r="L2" s="158"/>
      <c r="M2" s="158" t="s">
        <v>450</v>
      </c>
      <c r="N2" s="158"/>
      <c r="O2" s="155">
        <f>SUM($O$76:$O$610)</f>
        <v>1214</v>
      </c>
      <c r="P2" s="155">
        <f>SUM(P76:P610)/30</f>
        <v>469</v>
      </c>
    </row>
    <row r="3" s="155" customFormat="1" spans="1:14">
      <c r="A3" s="155">
        <v>2</v>
      </c>
      <c r="B3" s="155">
        <v>360</v>
      </c>
      <c r="C3" s="155">
        <v>480</v>
      </c>
      <c r="D3" s="157">
        <v>2</v>
      </c>
      <c r="E3" s="157">
        <v>1</v>
      </c>
      <c r="F3" s="157">
        <v>200</v>
      </c>
      <c r="G3" s="157">
        <v>10</v>
      </c>
      <c r="H3" s="158">
        <f>F3+H2</f>
        <v>400</v>
      </c>
      <c r="I3" s="158"/>
      <c r="J3" s="158"/>
      <c r="K3" s="158"/>
      <c r="L3" s="158"/>
      <c r="M3" s="158"/>
      <c r="N3" s="158"/>
    </row>
    <row r="4" s="155" customFormat="1" spans="1:14">
      <c r="A4" s="155">
        <v>3</v>
      </c>
      <c r="B4" s="155">
        <v>720</v>
      </c>
      <c r="C4" s="155">
        <v>1200</v>
      </c>
      <c r="D4" s="157">
        <v>3</v>
      </c>
      <c r="E4" s="157">
        <v>1</v>
      </c>
      <c r="F4" s="157">
        <v>200</v>
      </c>
      <c r="G4" s="157">
        <v>10</v>
      </c>
      <c r="H4" s="158">
        <f t="shared" ref="H4:H25" si="0">F4+H3</f>
        <v>600</v>
      </c>
      <c r="I4" s="158"/>
      <c r="J4" s="158"/>
      <c r="K4" s="158"/>
      <c r="L4" s="158"/>
      <c r="M4" s="158"/>
      <c r="N4" s="158"/>
    </row>
    <row r="5" s="155" customFormat="1" spans="1:14">
      <c r="A5" s="155">
        <v>4</v>
      </c>
      <c r="B5" s="155">
        <v>1200</v>
      </c>
      <c r="C5" s="155">
        <v>2400</v>
      </c>
      <c r="D5" s="157">
        <v>4</v>
      </c>
      <c r="E5" s="157">
        <v>1</v>
      </c>
      <c r="F5" s="157">
        <v>400</v>
      </c>
      <c r="G5" s="157">
        <v>20</v>
      </c>
      <c r="H5" s="158">
        <f t="shared" si="0"/>
        <v>1000</v>
      </c>
      <c r="I5" s="158"/>
      <c r="J5" s="158"/>
      <c r="K5" s="158"/>
      <c r="L5" s="158"/>
      <c r="M5" s="158"/>
      <c r="N5" s="158"/>
    </row>
    <row r="6" s="155" customFormat="1" spans="1:14">
      <c r="A6" s="155">
        <v>5</v>
      </c>
      <c r="B6" s="155">
        <v>1800</v>
      </c>
      <c r="C6" s="155">
        <v>4200</v>
      </c>
      <c r="D6" s="157">
        <v>5</v>
      </c>
      <c r="E6" s="157">
        <v>1</v>
      </c>
      <c r="F6" s="157">
        <v>1400</v>
      </c>
      <c r="G6" s="157">
        <v>20</v>
      </c>
      <c r="H6" s="158">
        <f t="shared" si="0"/>
        <v>2400</v>
      </c>
      <c r="I6" s="158"/>
      <c r="J6" s="158"/>
      <c r="K6" s="158"/>
      <c r="L6" s="158"/>
      <c r="M6" s="158"/>
      <c r="N6" s="158"/>
    </row>
    <row r="7" s="155" customFormat="1" spans="1:14">
      <c r="A7" s="155">
        <v>6</v>
      </c>
      <c r="B7" s="155">
        <v>3020</v>
      </c>
      <c r="C7" s="155">
        <v>7220</v>
      </c>
      <c r="D7" s="157">
        <v>6</v>
      </c>
      <c r="E7" s="157">
        <v>1</v>
      </c>
      <c r="F7" s="157">
        <v>400</v>
      </c>
      <c r="G7" s="157">
        <v>20</v>
      </c>
      <c r="H7" s="158">
        <f t="shared" si="0"/>
        <v>2800</v>
      </c>
      <c r="I7" s="158"/>
      <c r="J7" s="158"/>
      <c r="K7" s="158"/>
      <c r="L7" s="158"/>
      <c r="M7" s="158"/>
      <c r="N7" s="158"/>
    </row>
    <row r="8" s="155" customFormat="1" spans="1:14">
      <c r="A8" s="155">
        <v>7</v>
      </c>
      <c r="B8" s="155">
        <v>3360</v>
      </c>
      <c r="C8" s="155">
        <v>10580</v>
      </c>
      <c r="D8" s="157">
        <v>7</v>
      </c>
      <c r="E8" s="157">
        <v>1</v>
      </c>
      <c r="F8" s="157">
        <v>600</v>
      </c>
      <c r="G8" s="157">
        <v>30</v>
      </c>
      <c r="H8" s="158">
        <f t="shared" si="0"/>
        <v>3400</v>
      </c>
      <c r="I8" s="158"/>
      <c r="J8" s="158"/>
      <c r="K8" s="158"/>
      <c r="L8" s="158"/>
      <c r="M8" s="158"/>
      <c r="N8" s="158"/>
    </row>
    <row r="9" s="155" customFormat="1" spans="1:17">
      <c r="A9" s="155">
        <v>8</v>
      </c>
      <c r="B9" s="155">
        <v>4320</v>
      </c>
      <c r="C9" s="155">
        <v>14900</v>
      </c>
      <c r="D9" s="157">
        <v>8</v>
      </c>
      <c r="E9" s="157">
        <v>1</v>
      </c>
      <c r="F9" s="157">
        <v>600</v>
      </c>
      <c r="G9" s="157">
        <v>30</v>
      </c>
      <c r="H9" s="158">
        <f t="shared" si="0"/>
        <v>4000</v>
      </c>
      <c r="I9" s="158"/>
      <c r="J9" s="158"/>
      <c r="K9" s="158"/>
      <c r="L9" s="158"/>
      <c r="M9" s="158"/>
      <c r="N9" s="158"/>
      <c r="Q9" s="155">
        <f>180*30</f>
        <v>5400</v>
      </c>
    </row>
    <row r="10" s="155" customFormat="1" spans="1:14">
      <c r="A10" s="155">
        <v>9</v>
      </c>
      <c r="B10" s="155">
        <v>5400</v>
      </c>
      <c r="C10" s="155">
        <v>20300</v>
      </c>
      <c r="D10" s="157">
        <v>9</v>
      </c>
      <c r="E10" s="157">
        <v>1</v>
      </c>
      <c r="F10" s="157">
        <v>600</v>
      </c>
      <c r="G10" s="157">
        <v>30</v>
      </c>
      <c r="H10" s="158">
        <f t="shared" si="0"/>
        <v>4600</v>
      </c>
      <c r="I10" s="158"/>
      <c r="J10" s="158"/>
      <c r="K10" s="158"/>
      <c r="L10" s="158"/>
      <c r="M10" s="158"/>
      <c r="N10" s="158"/>
    </row>
    <row r="11" s="155" customFormat="1" spans="1:14">
      <c r="A11" s="155">
        <v>10</v>
      </c>
      <c r="B11" s="155">
        <v>7200</v>
      </c>
      <c r="C11" s="155">
        <v>27500</v>
      </c>
      <c r="D11" s="157">
        <v>10</v>
      </c>
      <c r="E11" s="157">
        <v>1</v>
      </c>
      <c r="F11" s="157">
        <v>2800</v>
      </c>
      <c r="G11" s="157">
        <v>40</v>
      </c>
      <c r="H11" s="158">
        <f t="shared" si="0"/>
        <v>7400</v>
      </c>
      <c r="I11" s="158"/>
      <c r="J11" s="158"/>
      <c r="K11" s="158"/>
      <c r="L11" s="158"/>
      <c r="M11" s="158"/>
      <c r="N11" s="158"/>
    </row>
    <row r="12" s="155" customFormat="1" spans="1:14">
      <c r="A12" s="155">
        <v>11</v>
      </c>
      <c r="B12" s="155">
        <v>9240</v>
      </c>
      <c r="C12" s="155">
        <v>36740</v>
      </c>
      <c r="D12" s="157">
        <v>11</v>
      </c>
      <c r="E12" s="157">
        <v>1</v>
      </c>
      <c r="F12" s="157">
        <v>800</v>
      </c>
      <c r="G12" s="157">
        <v>40</v>
      </c>
      <c r="H12" s="158">
        <f t="shared" si="0"/>
        <v>8200</v>
      </c>
      <c r="I12" s="158"/>
      <c r="J12" s="158"/>
      <c r="K12" s="158"/>
      <c r="L12" s="158"/>
      <c r="M12" s="158"/>
      <c r="N12" s="158"/>
    </row>
    <row r="13" s="155" customFormat="1" spans="1:14">
      <c r="A13" s="155">
        <v>12</v>
      </c>
      <c r="B13" s="155">
        <v>11520</v>
      </c>
      <c r="C13" s="155">
        <v>48260</v>
      </c>
      <c r="D13" s="157">
        <v>12</v>
      </c>
      <c r="E13" s="157">
        <v>1</v>
      </c>
      <c r="F13" s="157">
        <v>800</v>
      </c>
      <c r="G13" s="157">
        <v>40</v>
      </c>
      <c r="H13" s="158">
        <f t="shared" si="0"/>
        <v>9000</v>
      </c>
      <c r="I13" s="158"/>
      <c r="J13" s="158"/>
      <c r="K13" s="158"/>
      <c r="L13" s="158"/>
      <c r="M13" s="158"/>
      <c r="N13" s="158"/>
    </row>
    <row r="14" s="155" customFormat="1" spans="1:14">
      <c r="A14" s="155">
        <v>13</v>
      </c>
      <c r="B14" s="155">
        <v>14040</v>
      </c>
      <c r="C14" s="155">
        <v>62300</v>
      </c>
      <c r="D14" s="157">
        <v>13</v>
      </c>
      <c r="E14" s="157">
        <v>1</v>
      </c>
      <c r="F14" s="157">
        <v>1000</v>
      </c>
      <c r="G14" s="157">
        <v>50</v>
      </c>
      <c r="H14" s="158">
        <f t="shared" si="0"/>
        <v>10000</v>
      </c>
      <c r="I14" s="158"/>
      <c r="J14" s="158"/>
      <c r="K14" s="158"/>
      <c r="L14" s="158"/>
      <c r="M14" s="158"/>
      <c r="N14" s="158"/>
    </row>
    <row r="15" s="155" customFormat="1" spans="1:14">
      <c r="A15" s="155">
        <v>14</v>
      </c>
      <c r="B15" s="155">
        <v>16800</v>
      </c>
      <c r="C15" s="155">
        <v>79100</v>
      </c>
      <c r="D15" s="157">
        <v>14</v>
      </c>
      <c r="E15" s="157">
        <v>1</v>
      </c>
      <c r="F15" s="157">
        <v>1000</v>
      </c>
      <c r="G15" s="157">
        <v>50</v>
      </c>
      <c r="H15" s="158">
        <f t="shared" si="0"/>
        <v>11000</v>
      </c>
      <c r="I15" s="158"/>
      <c r="J15" s="158"/>
      <c r="K15" s="158"/>
      <c r="L15" s="158"/>
      <c r="M15" s="158"/>
      <c r="N15" s="158"/>
    </row>
    <row r="16" s="155" customFormat="1" spans="1:14">
      <c r="A16" s="155">
        <v>15</v>
      </c>
      <c r="B16" s="155">
        <v>19800</v>
      </c>
      <c r="C16" s="155">
        <v>98900</v>
      </c>
      <c r="D16" s="157">
        <v>15</v>
      </c>
      <c r="E16" s="157">
        <v>1</v>
      </c>
      <c r="F16" s="157">
        <v>3500</v>
      </c>
      <c r="G16" s="157">
        <v>50</v>
      </c>
      <c r="H16" s="158">
        <f t="shared" si="0"/>
        <v>14500</v>
      </c>
      <c r="I16" s="158"/>
      <c r="J16" s="158"/>
      <c r="K16" s="158"/>
      <c r="L16" s="158"/>
      <c r="M16" s="158"/>
      <c r="N16" s="158"/>
    </row>
    <row r="17" s="155" customFormat="1" spans="1:14">
      <c r="A17" s="155">
        <v>16</v>
      </c>
      <c r="B17" s="155">
        <v>23040</v>
      </c>
      <c r="C17" s="155">
        <v>121940</v>
      </c>
      <c r="D17" s="157">
        <v>16</v>
      </c>
      <c r="E17" s="157">
        <v>1</v>
      </c>
      <c r="F17" s="157">
        <v>1200</v>
      </c>
      <c r="G17" s="157">
        <v>60</v>
      </c>
      <c r="H17" s="158">
        <f t="shared" si="0"/>
        <v>15700</v>
      </c>
      <c r="I17" s="158"/>
      <c r="J17" s="158"/>
      <c r="K17" s="158"/>
      <c r="L17" s="158"/>
      <c r="M17" s="158"/>
      <c r="N17" s="158"/>
    </row>
    <row r="18" s="155" customFormat="1" spans="1:14">
      <c r="A18" s="155">
        <v>17</v>
      </c>
      <c r="B18" s="155">
        <v>26520</v>
      </c>
      <c r="C18" s="155">
        <v>148460</v>
      </c>
      <c r="D18" s="157">
        <v>17</v>
      </c>
      <c r="E18" s="157">
        <v>1</v>
      </c>
      <c r="F18" s="157">
        <v>1200</v>
      </c>
      <c r="G18" s="157">
        <v>60</v>
      </c>
      <c r="H18" s="158">
        <f t="shared" si="0"/>
        <v>16900</v>
      </c>
      <c r="I18" s="158"/>
      <c r="J18" s="158"/>
      <c r="K18" s="158"/>
      <c r="L18" s="158"/>
      <c r="M18" s="158"/>
      <c r="N18" s="158"/>
    </row>
    <row r="19" s="155" customFormat="1" spans="1:14">
      <c r="A19" s="155">
        <v>18</v>
      </c>
      <c r="B19" s="155">
        <v>30240</v>
      </c>
      <c r="C19" s="155">
        <v>178700</v>
      </c>
      <c r="D19" s="157">
        <v>18</v>
      </c>
      <c r="E19" s="157">
        <v>1</v>
      </c>
      <c r="F19" s="157">
        <v>1200</v>
      </c>
      <c r="G19" s="157">
        <v>60</v>
      </c>
      <c r="H19" s="158">
        <f t="shared" si="0"/>
        <v>18100</v>
      </c>
      <c r="I19" s="158"/>
      <c r="J19" s="158"/>
      <c r="K19" s="158"/>
      <c r="L19" s="158"/>
      <c r="M19" s="158"/>
      <c r="N19" s="158"/>
    </row>
    <row r="20" s="155" customFormat="1" spans="1:25">
      <c r="A20" s="155">
        <v>19</v>
      </c>
      <c r="B20" s="155">
        <v>34200</v>
      </c>
      <c r="C20" s="155">
        <v>212900</v>
      </c>
      <c r="D20" s="157">
        <v>19</v>
      </c>
      <c r="E20" s="157">
        <v>1</v>
      </c>
      <c r="F20" s="157">
        <v>1400</v>
      </c>
      <c r="G20" s="157">
        <v>70</v>
      </c>
      <c r="H20" s="158">
        <f t="shared" si="0"/>
        <v>19500</v>
      </c>
      <c r="I20" s="158"/>
      <c r="J20" s="158"/>
      <c r="K20" s="158"/>
      <c r="L20" s="158"/>
      <c r="M20" s="158"/>
      <c r="N20" s="158"/>
      <c r="Y20" s="155">
        <f>43200/60</f>
        <v>720</v>
      </c>
    </row>
    <row r="21" s="155" customFormat="1" ht="13.5" spans="1:22">
      <c r="A21" s="155">
        <v>20</v>
      </c>
      <c r="B21" s="155">
        <v>39600</v>
      </c>
      <c r="C21" s="155">
        <v>252500</v>
      </c>
      <c r="D21" s="157">
        <v>20</v>
      </c>
      <c r="E21" s="157">
        <v>1</v>
      </c>
      <c r="F21" s="157">
        <v>4900</v>
      </c>
      <c r="G21" s="157">
        <v>70</v>
      </c>
      <c r="H21" s="158">
        <f t="shared" si="0"/>
        <v>24400</v>
      </c>
      <c r="I21" s="158"/>
      <c r="J21" s="158"/>
      <c r="K21" s="158"/>
      <c r="L21" s="158"/>
      <c r="M21" s="158"/>
      <c r="N21" s="158"/>
      <c r="V21" s="161"/>
    </row>
    <row r="22" s="155" customFormat="1" spans="1:14">
      <c r="A22" s="155">
        <v>21</v>
      </c>
      <c r="B22" s="155">
        <v>45360</v>
      </c>
      <c r="C22" s="155">
        <v>297860</v>
      </c>
      <c r="D22" s="157">
        <v>21</v>
      </c>
      <c r="E22" s="157">
        <v>1</v>
      </c>
      <c r="F22" s="157">
        <v>1400</v>
      </c>
      <c r="G22" s="157">
        <v>70</v>
      </c>
      <c r="H22" s="158">
        <f t="shared" si="0"/>
        <v>25800</v>
      </c>
      <c r="I22" s="158"/>
      <c r="J22" s="158"/>
      <c r="K22" s="158"/>
      <c r="L22" s="158"/>
      <c r="M22" s="158"/>
      <c r="N22" s="158"/>
    </row>
    <row r="23" s="155" customFormat="1" spans="1:14">
      <c r="A23" s="155">
        <v>22</v>
      </c>
      <c r="B23" s="155">
        <v>51480</v>
      </c>
      <c r="C23" s="155">
        <v>349340</v>
      </c>
      <c r="D23" s="157">
        <v>22</v>
      </c>
      <c r="E23" s="157">
        <v>1</v>
      </c>
      <c r="F23" s="157">
        <v>1600</v>
      </c>
      <c r="G23" s="157">
        <v>80</v>
      </c>
      <c r="H23" s="158">
        <f t="shared" si="0"/>
        <v>27400</v>
      </c>
      <c r="I23" s="158"/>
      <c r="J23" s="158"/>
      <c r="K23" s="158"/>
      <c r="L23" s="158"/>
      <c r="M23" s="158"/>
      <c r="N23" s="158"/>
    </row>
    <row r="24" s="155" customFormat="1" spans="1:20">
      <c r="A24" s="155">
        <v>23</v>
      </c>
      <c r="B24" s="155">
        <v>57960</v>
      </c>
      <c r="C24" s="155">
        <v>407300</v>
      </c>
      <c r="D24" s="157">
        <v>23</v>
      </c>
      <c r="E24" s="157">
        <v>1</v>
      </c>
      <c r="F24" s="157">
        <v>1600</v>
      </c>
      <c r="G24" s="157">
        <v>80</v>
      </c>
      <c r="H24" s="158">
        <f t="shared" si="0"/>
        <v>29000</v>
      </c>
      <c r="I24" s="158"/>
      <c r="J24" s="158"/>
      <c r="K24" s="158"/>
      <c r="L24" s="158"/>
      <c r="M24" s="158"/>
      <c r="N24" s="158"/>
      <c r="T24" s="155">
        <f>C24+B25</f>
        <v>472100</v>
      </c>
    </row>
    <row r="25" s="155" customFormat="1" spans="1:14">
      <c r="A25" s="155">
        <v>24</v>
      </c>
      <c r="B25" s="155">
        <v>64800</v>
      </c>
      <c r="C25" s="155">
        <f>C24+B25</f>
        <v>472100</v>
      </c>
      <c r="D25" s="157">
        <v>24</v>
      </c>
      <c r="E25" s="157">
        <v>1</v>
      </c>
      <c r="F25" s="157">
        <v>1600</v>
      </c>
      <c r="G25" s="157">
        <v>80</v>
      </c>
      <c r="H25" s="158">
        <f t="shared" si="0"/>
        <v>30600</v>
      </c>
      <c r="I25" s="158"/>
      <c r="J25" s="158"/>
      <c r="K25" s="158"/>
      <c r="L25" s="158"/>
      <c r="M25" s="158"/>
      <c r="N25" s="158"/>
    </row>
    <row r="26" s="155" customFormat="1" spans="1:14">
      <c r="A26" s="155">
        <v>25</v>
      </c>
      <c r="B26" s="155">
        <v>72000</v>
      </c>
      <c r="C26" s="155">
        <v>544100</v>
      </c>
      <c r="D26" s="157">
        <v>25</v>
      </c>
      <c r="E26" s="157">
        <v>1</v>
      </c>
      <c r="F26" s="157">
        <v>6300</v>
      </c>
      <c r="G26" s="157">
        <v>90</v>
      </c>
      <c r="H26" s="158">
        <f t="shared" ref="H26:H63" si="1">F26+H25</f>
        <v>36900</v>
      </c>
      <c r="I26" s="158"/>
      <c r="J26" s="158"/>
      <c r="K26" s="158"/>
      <c r="L26" s="158"/>
      <c r="M26" s="158"/>
      <c r="N26" s="158"/>
    </row>
    <row r="27" s="155" customFormat="1" spans="1:14">
      <c r="A27" s="155">
        <v>26</v>
      </c>
      <c r="B27" s="155">
        <v>79560</v>
      </c>
      <c r="C27" s="155">
        <v>623660</v>
      </c>
      <c r="D27" s="157">
        <v>26</v>
      </c>
      <c r="E27" s="157">
        <v>1</v>
      </c>
      <c r="F27" s="157">
        <v>1800</v>
      </c>
      <c r="G27" s="157">
        <v>90</v>
      </c>
      <c r="H27" s="158">
        <f t="shared" si="1"/>
        <v>38700</v>
      </c>
      <c r="I27" s="158"/>
      <c r="J27" s="158"/>
      <c r="K27" s="158"/>
      <c r="L27" s="158"/>
      <c r="M27" s="158"/>
      <c r="N27" s="158"/>
    </row>
    <row r="28" s="155" customFormat="1" spans="1:14">
      <c r="A28" s="155">
        <v>27</v>
      </c>
      <c r="B28" s="155">
        <v>87480</v>
      </c>
      <c r="C28" s="155">
        <v>711140</v>
      </c>
      <c r="D28" s="157">
        <v>27</v>
      </c>
      <c r="E28" s="157">
        <v>1</v>
      </c>
      <c r="F28" s="157">
        <v>1800</v>
      </c>
      <c r="G28" s="157">
        <v>90</v>
      </c>
      <c r="H28" s="158">
        <f t="shared" si="1"/>
        <v>40500</v>
      </c>
      <c r="I28" s="158"/>
      <c r="J28" s="158"/>
      <c r="K28" s="158"/>
      <c r="L28" s="158"/>
      <c r="M28" s="158"/>
      <c r="N28" s="158"/>
    </row>
    <row r="29" s="155" customFormat="1" spans="1:14">
      <c r="A29" s="155">
        <v>28</v>
      </c>
      <c r="B29" s="155">
        <v>95760</v>
      </c>
      <c r="C29" s="155">
        <v>806900</v>
      </c>
      <c r="D29" s="157">
        <v>28</v>
      </c>
      <c r="E29" s="157">
        <v>1</v>
      </c>
      <c r="F29" s="157">
        <v>2000</v>
      </c>
      <c r="G29" s="157">
        <v>100</v>
      </c>
      <c r="H29" s="158">
        <f t="shared" si="1"/>
        <v>42500</v>
      </c>
      <c r="I29" s="158"/>
      <c r="J29" s="158"/>
      <c r="K29" s="158"/>
      <c r="L29" s="158"/>
      <c r="M29" s="158"/>
      <c r="N29" s="158"/>
    </row>
    <row r="30" s="155" customFormat="1" spans="1:14">
      <c r="A30" s="155">
        <v>29</v>
      </c>
      <c r="B30" s="155">
        <v>104400</v>
      </c>
      <c r="C30" s="155">
        <v>911300</v>
      </c>
      <c r="D30" s="157">
        <v>29</v>
      </c>
      <c r="E30" s="157">
        <v>1</v>
      </c>
      <c r="F30" s="157">
        <v>2000</v>
      </c>
      <c r="G30" s="157">
        <v>100</v>
      </c>
      <c r="H30" s="158">
        <f t="shared" si="1"/>
        <v>44500</v>
      </c>
      <c r="I30" s="158"/>
      <c r="J30" s="158"/>
      <c r="K30" s="158"/>
      <c r="L30" s="158"/>
      <c r="M30" s="158"/>
      <c r="N30" s="158"/>
    </row>
    <row r="31" s="155" customFormat="1" spans="1:14">
      <c r="A31" s="155">
        <v>30</v>
      </c>
      <c r="B31" s="155">
        <v>115200</v>
      </c>
      <c r="C31" s="155">
        <v>1026500</v>
      </c>
      <c r="D31" s="157">
        <v>30</v>
      </c>
      <c r="E31" s="157">
        <v>1</v>
      </c>
      <c r="F31" s="157">
        <v>7000</v>
      </c>
      <c r="G31" s="157">
        <v>100</v>
      </c>
      <c r="H31" s="158">
        <f t="shared" si="1"/>
        <v>51500</v>
      </c>
      <c r="I31" s="158"/>
      <c r="J31" s="158"/>
      <c r="K31" s="158"/>
      <c r="L31" s="158"/>
      <c r="M31" s="158"/>
      <c r="N31" s="158"/>
    </row>
    <row r="32" s="155" customFormat="1" spans="1:14">
      <c r="A32" s="155">
        <v>31</v>
      </c>
      <c r="B32" s="155">
        <v>126480</v>
      </c>
      <c r="C32" s="155">
        <v>1152980</v>
      </c>
      <c r="D32" s="157">
        <v>31</v>
      </c>
      <c r="E32" s="157">
        <v>1</v>
      </c>
      <c r="F32" s="157">
        <v>2200</v>
      </c>
      <c r="G32" s="157">
        <v>110</v>
      </c>
      <c r="H32" s="158">
        <f t="shared" si="1"/>
        <v>53700</v>
      </c>
      <c r="I32" s="158"/>
      <c r="J32" s="158"/>
      <c r="K32" s="158"/>
      <c r="L32" s="158"/>
      <c r="M32" s="158"/>
      <c r="N32" s="158"/>
    </row>
    <row r="33" s="155" customFormat="1" spans="1:14">
      <c r="A33" s="155">
        <v>32</v>
      </c>
      <c r="B33" s="155">
        <v>138240</v>
      </c>
      <c r="C33" s="155">
        <v>1291220</v>
      </c>
      <c r="D33" s="157">
        <v>32</v>
      </c>
      <c r="E33" s="157">
        <v>1</v>
      </c>
      <c r="F33" s="157">
        <v>2200</v>
      </c>
      <c r="G33" s="157">
        <v>110</v>
      </c>
      <c r="H33" s="158">
        <f t="shared" si="1"/>
        <v>55900</v>
      </c>
      <c r="I33" s="158"/>
      <c r="J33" s="158"/>
      <c r="K33" s="158"/>
      <c r="L33" s="158"/>
      <c r="M33" s="158"/>
      <c r="N33" s="158"/>
    </row>
    <row r="34" s="155" customFormat="1" spans="1:14">
      <c r="A34" s="155">
        <v>33</v>
      </c>
      <c r="B34" s="155">
        <v>150480</v>
      </c>
      <c r="C34" s="155">
        <v>1441700</v>
      </c>
      <c r="D34" s="157">
        <v>33</v>
      </c>
      <c r="E34" s="157">
        <v>1</v>
      </c>
      <c r="F34" s="157">
        <v>2200</v>
      </c>
      <c r="G34" s="157">
        <v>110</v>
      </c>
      <c r="H34" s="158">
        <f t="shared" si="1"/>
        <v>58100</v>
      </c>
      <c r="I34" s="158"/>
      <c r="J34" s="158"/>
      <c r="K34" s="158"/>
      <c r="L34" s="158"/>
      <c r="M34" s="158"/>
      <c r="N34" s="158"/>
    </row>
    <row r="35" s="155" customFormat="1" spans="1:14">
      <c r="A35" s="155">
        <v>34</v>
      </c>
      <c r="B35" s="155">
        <v>163200</v>
      </c>
      <c r="C35" s="155">
        <v>1604900</v>
      </c>
      <c r="D35" s="157">
        <v>34</v>
      </c>
      <c r="E35" s="157">
        <v>1</v>
      </c>
      <c r="F35" s="157">
        <v>2400</v>
      </c>
      <c r="G35" s="157">
        <v>120</v>
      </c>
      <c r="H35" s="158">
        <f t="shared" si="1"/>
        <v>60500</v>
      </c>
      <c r="I35" s="158"/>
      <c r="J35" s="158"/>
      <c r="K35" s="158"/>
      <c r="L35" s="158"/>
      <c r="M35" s="158"/>
      <c r="N35" s="158"/>
    </row>
    <row r="36" s="155" customFormat="1" ht="12.75" spans="1:22">
      <c r="A36" s="155">
        <v>35</v>
      </c>
      <c r="B36" s="155">
        <v>176400</v>
      </c>
      <c r="C36" s="155">
        <v>1781300</v>
      </c>
      <c r="D36" s="157">
        <v>35</v>
      </c>
      <c r="E36" s="157">
        <v>1</v>
      </c>
      <c r="F36" s="157">
        <v>8400</v>
      </c>
      <c r="G36" s="157">
        <v>120</v>
      </c>
      <c r="H36" s="158">
        <f t="shared" si="1"/>
        <v>68900</v>
      </c>
      <c r="I36" s="158"/>
      <c r="J36" s="158"/>
      <c r="K36" s="158"/>
      <c r="L36" s="158"/>
      <c r="M36" s="158"/>
      <c r="N36" s="158"/>
      <c r="R36" s="162" t="s">
        <v>451</v>
      </c>
      <c r="S36" s="163" t="s">
        <v>452</v>
      </c>
      <c r="T36" s="163" t="s">
        <v>453</v>
      </c>
      <c r="U36" s="164" t="s">
        <v>454</v>
      </c>
      <c r="V36" s="165"/>
    </row>
    <row r="37" s="155" customFormat="1" ht="12.75" spans="1:22">
      <c r="A37" s="155">
        <v>36</v>
      </c>
      <c r="B37" s="155">
        <v>190080</v>
      </c>
      <c r="C37" s="155">
        <v>1971380</v>
      </c>
      <c r="D37" s="157">
        <v>36</v>
      </c>
      <c r="E37" s="157">
        <v>1</v>
      </c>
      <c r="F37" s="157">
        <v>2400</v>
      </c>
      <c r="G37" s="157">
        <v>120</v>
      </c>
      <c r="H37" s="158">
        <f t="shared" si="1"/>
        <v>71300</v>
      </c>
      <c r="I37" s="158"/>
      <c r="J37" s="158"/>
      <c r="K37" s="158"/>
      <c r="L37" s="158"/>
      <c r="M37" s="158"/>
      <c r="N37" s="158"/>
      <c r="R37" s="166" t="s">
        <v>455</v>
      </c>
      <c r="S37" s="167" t="s">
        <v>456</v>
      </c>
      <c r="T37" s="167">
        <v>6</v>
      </c>
      <c r="U37" s="168"/>
      <c r="V37" s="165"/>
    </row>
    <row r="38" s="155" customFormat="1" ht="12.75" spans="1:22">
      <c r="A38" s="155">
        <v>37</v>
      </c>
      <c r="B38" s="155">
        <v>204240</v>
      </c>
      <c r="C38" s="155">
        <v>2175620</v>
      </c>
      <c r="D38" s="157">
        <v>37</v>
      </c>
      <c r="E38" s="157">
        <v>1</v>
      </c>
      <c r="F38" s="157">
        <v>2600</v>
      </c>
      <c r="G38" s="157">
        <v>130</v>
      </c>
      <c r="H38" s="158">
        <f t="shared" si="1"/>
        <v>73900</v>
      </c>
      <c r="I38" s="158"/>
      <c r="J38" s="158"/>
      <c r="K38" s="158"/>
      <c r="L38" s="158"/>
      <c r="M38" s="158"/>
      <c r="N38" s="158"/>
      <c r="R38" s="166" t="s">
        <v>457</v>
      </c>
      <c r="S38" s="167" t="s">
        <v>458</v>
      </c>
      <c r="T38" s="167">
        <v>8</v>
      </c>
      <c r="U38" s="168"/>
      <c r="V38" s="165"/>
    </row>
    <row r="39" s="155" customFormat="1" ht="12.75" spans="1:22">
      <c r="A39" s="155">
        <v>38</v>
      </c>
      <c r="B39" s="155">
        <v>218880</v>
      </c>
      <c r="C39" s="155">
        <v>2394500</v>
      </c>
      <c r="D39" s="157">
        <v>38</v>
      </c>
      <c r="E39" s="157">
        <v>1</v>
      </c>
      <c r="F39" s="157">
        <v>2600</v>
      </c>
      <c r="G39" s="157">
        <v>130</v>
      </c>
      <c r="H39" s="158">
        <f t="shared" si="1"/>
        <v>76500</v>
      </c>
      <c r="I39" s="158"/>
      <c r="J39" s="158"/>
      <c r="K39" s="158"/>
      <c r="L39" s="158"/>
      <c r="M39" s="158"/>
      <c r="N39" s="158"/>
      <c r="R39" s="166" t="s">
        <v>459</v>
      </c>
      <c r="S39" s="167" t="s">
        <v>460</v>
      </c>
      <c r="T39" s="167">
        <v>12</v>
      </c>
      <c r="U39" s="168"/>
      <c r="V39" s="165"/>
    </row>
    <row r="40" s="155" customFormat="1" ht="12.75" spans="1:22">
      <c r="A40" s="155">
        <v>39</v>
      </c>
      <c r="B40" s="155">
        <v>234000</v>
      </c>
      <c r="C40" s="155">
        <v>2628500</v>
      </c>
      <c r="D40" s="157">
        <v>39</v>
      </c>
      <c r="E40" s="157">
        <v>1</v>
      </c>
      <c r="F40" s="157">
        <v>2600</v>
      </c>
      <c r="G40" s="157">
        <v>130</v>
      </c>
      <c r="H40" s="158">
        <f t="shared" si="1"/>
        <v>79100</v>
      </c>
      <c r="I40" s="158"/>
      <c r="J40" s="158"/>
      <c r="K40" s="158"/>
      <c r="L40" s="158"/>
      <c r="M40" s="158"/>
      <c r="N40" s="158"/>
      <c r="R40" s="166" t="s">
        <v>461</v>
      </c>
      <c r="S40" s="167" t="s">
        <v>462</v>
      </c>
      <c r="T40" s="167">
        <v>15</v>
      </c>
      <c r="U40" s="168"/>
      <c r="V40" s="165"/>
    </row>
    <row r="41" s="155" customFormat="1" ht="12.75" spans="1:22">
      <c r="A41" s="155">
        <v>40</v>
      </c>
      <c r="B41" s="155">
        <v>302000</v>
      </c>
      <c r="C41" s="155">
        <v>2930500</v>
      </c>
      <c r="D41" s="157">
        <v>40</v>
      </c>
      <c r="E41" s="157">
        <v>1</v>
      </c>
      <c r="F41" s="157">
        <v>9800</v>
      </c>
      <c r="G41" s="157">
        <v>140</v>
      </c>
      <c r="H41" s="158">
        <f t="shared" si="1"/>
        <v>88900</v>
      </c>
      <c r="I41" s="158"/>
      <c r="J41" s="158"/>
      <c r="K41" s="158"/>
      <c r="L41" s="158"/>
      <c r="M41" s="158"/>
      <c r="N41" s="158"/>
      <c r="R41" s="166"/>
      <c r="S41" s="167" t="s">
        <v>463</v>
      </c>
      <c r="T41" s="167">
        <v>16</v>
      </c>
      <c r="U41" s="168"/>
      <c r="V41" s="165"/>
    </row>
    <row r="42" s="155" customFormat="1" ht="12.75" spans="1:22">
      <c r="A42" s="155">
        <v>41</v>
      </c>
      <c r="B42" s="155">
        <v>270600</v>
      </c>
      <c r="C42" s="155">
        <v>3201100</v>
      </c>
      <c r="D42" s="157">
        <v>41</v>
      </c>
      <c r="E42" s="157">
        <v>1</v>
      </c>
      <c r="F42" s="157">
        <v>2800</v>
      </c>
      <c r="G42" s="157">
        <v>140</v>
      </c>
      <c r="H42" s="158">
        <f t="shared" si="1"/>
        <v>91700</v>
      </c>
      <c r="I42" s="158"/>
      <c r="J42" s="158"/>
      <c r="K42" s="158"/>
      <c r="L42" s="158"/>
      <c r="M42" s="158"/>
      <c r="N42" s="158"/>
      <c r="R42" s="166" t="s">
        <v>464</v>
      </c>
      <c r="S42" s="167" t="s">
        <v>465</v>
      </c>
      <c r="T42" s="167">
        <v>18</v>
      </c>
      <c r="U42" s="168"/>
      <c r="V42" s="165"/>
    </row>
    <row r="43" s="155" customFormat="1" ht="12.75" spans="1:22">
      <c r="A43" s="155">
        <v>42</v>
      </c>
      <c r="B43" s="155">
        <v>289800</v>
      </c>
      <c r="C43" s="155">
        <v>3490900</v>
      </c>
      <c r="D43" s="157">
        <v>42</v>
      </c>
      <c r="E43" s="157">
        <v>1</v>
      </c>
      <c r="F43" s="157">
        <v>2800</v>
      </c>
      <c r="G43" s="157">
        <v>140</v>
      </c>
      <c r="H43" s="158">
        <f t="shared" si="1"/>
        <v>94500</v>
      </c>
      <c r="I43" s="158"/>
      <c r="J43" s="158"/>
      <c r="K43" s="158"/>
      <c r="L43" s="158"/>
      <c r="M43" s="158"/>
      <c r="N43" s="158"/>
      <c r="R43" s="166" t="s">
        <v>466</v>
      </c>
      <c r="S43" s="167" t="s">
        <v>5</v>
      </c>
      <c r="T43" s="167">
        <v>25</v>
      </c>
      <c r="U43" s="168"/>
      <c r="V43" s="165"/>
    </row>
    <row r="44" s="155" customFormat="1" ht="12.75" spans="1:22">
      <c r="A44" s="155">
        <v>43</v>
      </c>
      <c r="B44" s="155">
        <v>309600</v>
      </c>
      <c r="C44" s="155">
        <v>3800500</v>
      </c>
      <c r="D44" s="157">
        <v>43</v>
      </c>
      <c r="E44" s="157">
        <v>1</v>
      </c>
      <c r="F44" s="157">
        <v>3000</v>
      </c>
      <c r="G44" s="157">
        <v>150</v>
      </c>
      <c r="H44" s="158">
        <f t="shared" si="1"/>
        <v>97500</v>
      </c>
      <c r="I44" s="158"/>
      <c r="J44" s="158"/>
      <c r="K44" s="158"/>
      <c r="L44" s="158"/>
      <c r="M44" s="158"/>
      <c r="N44" s="158"/>
      <c r="R44" s="166" t="s">
        <v>467</v>
      </c>
      <c r="S44" s="167" t="s">
        <v>468</v>
      </c>
      <c r="T44" s="167">
        <v>30</v>
      </c>
      <c r="U44" s="168"/>
      <c r="V44" s="165"/>
    </row>
    <row r="45" s="155" customFormat="1" ht="12.75" spans="1:22">
      <c r="A45" s="155">
        <v>44</v>
      </c>
      <c r="B45" s="155">
        <v>330000</v>
      </c>
      <c r="C45" s="155">
        <v>4130500</v>
      </c>
      <c r="D45" s="157">
        <v>44</v>
      </c>
      <c r="E45" s="157">
        <v>1</v>
      </c>
      <c r="F45" s="157">
        <v>3000</v>
      </c>
      <c r="G45" s="157">
        <v>150</v>
      </c>
      <c r="H45" s="158">
        <f t="shared" si="1"/>
        <v>100500</v>
      </c>
      <c r="I45" s="158"/>
      <c r="J45" s="158"/>
      <c r="K45" s="158"/>
      <c r="L45" s="158"/>
      <c r="M45" s="158"/>
      <c r="N45" s="158"/>
      <c r="R45" s="166" t="s">
        <v>469</v>
      </c>
      <c r="S45" s="167" t="s">
        <v>470</v>
      </c>
      <c r="T45" s="167">
        <v>55</v>
      </c>
      <c r="U45" s="168"/>
      <c r="V45" s="165"/>
    </row>
    <row r="46" s="155" customFormat="1" ht="12.75" spans="1:22">
      <c r="A46" s="155">
        <v>45</v>
      </c>
      <c r="B46" s="155">
        <v>351000</v>
      </c>
      <c r="C46" s="155">
        <v>4481500</v>
      </c>
      <c r="D46" s="157">
        <v>45</v>
      </c>
      <c r="E46" s="157">
        <v>1</v>
      </c>
      <c r="F46" s="157">
        <v>10500</v>
      </c>
      <c r="G46" s="157">
        <v>150</v>
      </c>
      <c r="H46" s="158">
        <f t="shared" si="1"/>
        <v>111000</v>
      </c>
      <c r="I46" s="158"/>
      <c r="J46" s="158"/>
      <c r="K46" s="158"/>
      <c r="L46" s="158"/>
      <c r="M46" s="158"/>
      <c r="N46" s="158"/>
      <c r="R46" s="166"/>
      <c r="S46" s="167" t="s">
        <v>471</v>
      </c>
      <c r="T46" s="167">
        <v>55</v>
      </c>
      <c r="U46" s="168"/>
      <c r="V46" s="165"/>
    </row>
    <row r="47" s="155" customFormat="1" ht="12.75" spans="1:22">
      <c r="A47" s="155">
        <v>46</v>
      </c>
      <c r="B47" s="155">
        <v>372600</v>
      </c>
      <c r="C47" s="155">
        <v>4854100</v>
      </c>
      <c r="D47" s="157">
        <v>46</v>
      </c>
      <c r="E47" s="157">
        <v>1</v>
      </c>
      <c r="F47" s="157">
        <v>3200</v>
      </c>
      <c r="G47" s="157">
        <v>160</v>
      </c>
      <c r="H47" s="158">
        <f t="shared" si="1"/>
        <v>114200</v>
      </c>
      <c r="I47" s="158"/>
      <c r="J47" s="158"/>
      <c r="K47" s="158"/>
      <c r="L47" s="158"/>
      <c r="M47" s="158"/>
      <c r="N47" s="158"/>
      <c r="R47" s="166" t="s">
        <v>472</v>
      </c>
      <c r="S47" s="167" t="s">
        <v>473</v>
      </c>
      <c r="T47" s="167">
        <v>90</v>
      </c>
      <c r="U47" s="168"/>
      <c r="V47" s="165"/>
    </row>
    <row r="48" s="155" customFormat="1" ht="12.75" spans="1:22">
      <c r="A48" s="155">
        <v>47</v>
      </c>
      <c r="B48" s="155">
        <v>394800</v>
      </c>
      <c r="C48" s="155">
        <v>5248900</v>
      </c>
      <c r="D48" s="157">
        <v>47</v>
      </c>
      <c r="E48" s="157">
        <v>1</v>
      </c>
      <c r="F48" s="157">
        <v>3200</v>
      </c>
      <c r="G48" s="157">
        <v>160</v>
      </c>
      <c r="H48" s="158">
        <f t="shared" si="1"/>
        <v>117400</v>
      </c>
      <c r="I48" s="158"/>
      <c r="J48" s="158"/>
      <c r="K48" s="158"/>
      <c r="L48" s="158"/>
      <c r="M48" s="158"/>
      <c r="N48" s="158"/>
      <c r="R48" s="166"/>
      <c r="S48" s="167" t="s">
        <v>474</v>
      </c>
      <c r="T48" s="167"/>
      <c r="U48" s="168">
        <v>100</v>
      </c>
      <c r="V48" s="165"/>
    </row>
    <row r="49" s="155" customFormat="1" ht="12.75" spans="1:22">
      <c r="A49" s="155">
        <v>48</v>
      </c>
      <c r="B49" s="155">
        <v>417600</v>
      </c>
      <c r="C49" s="155">
        <v>5666500</v>
      </c>
      <c r="D49" s="157">
        <v>48</v>
      </c>
      <c r="E49" s="157">
        <v>1</v>
      </c>
      <c r="F49" s="157">
        <v>3200</v>
      </c>
      <c r="G49" s="157">
        <v>160</v>
      </c>
      <c r="H49" s="158">
        <f t="shared" si="1"/>
        <v>120600</v>
      </c>
      <c r="I49" s="158"/>
      <c r="J49" s="158"/>
      <c r="K49" s="158"/>
      <c r="L49" s="158"/>
      <c r="M49" s="158"/>
      <c r="N49" s="158"/>
      <c r="R49" s="166"/>
      <c r="S49" s="167" t="s">
        <v>475</v>
      </c>
      <c r="T49" s="167">
        <v>105</v>
      </c>
      <c r="U49" s="168">
        <v>110</v>
      </c>
      <c r="V49" s="165"/>
    </row>
    <row r="50" s="155" customFormat="1" ht="12.75" spans="1:22">
      <c r="A50" s="155">
        <v>49</v>
      </c>
      <c r="B50" s="155">
        <v>441000</v>
      </c>
      <c r="C50" s="155">
        <v>6107500</v>
      </c>
      <c r="D50" s="157">
        <v>49</v>
      </c>
      <c r="E50" s="157">
        <v>1</v>
      </c>
      <c r="F50" s="157">
        <v>3400</v>
      </c>
      <c r="G50" s="157">
        <v>170</v>
      </c>
      <c r="H50" s="158">
        <f t="shared" si="1"/>
        <v>124000</v>
      </c>
      <c r="I50" s="158"/>
      <c r="J50" s="158"/>
      <c r="K50" s="158"/>
      <c r="L50" s="158"/>
      <c r="M50" s="158"/>
      <c r="N50" s="158"/>
      <c r="R50" s="166" t="s">
        <v>476</v>
      </c>
      <c r="S50" s="167" t="s">
        <v>477</v>
      </c>
      <c r="T50" s="167">
        <v>105</v>
      </c>
      <c r="U50" s="168">
        <v>110</v>
      </c>
      <c r="V50" s="165"/>
    </row>
    <row r="51" s="155" customFormat="1" ht="12.75" spans="1:22">
      <c r="A51" s="155">
        <v>50</v>
      </c>
      <c r="B51" s="155">
        <v>468000</v>
      </c>
      <c r="C51" s="155">
        <v>6575500</v>
      </c>
      <c r="D51" s="157">
        <v>50</v>
      </c>
      <c r="E51" s="157">
        <v>1</v>
      </c>
      <c r="F51" s="157">
        <v>11900</v>
      </c>
      <c r="G51" s="157">
        <v>170</v>
      </c>
      <c r="H51" s="158">
        <f t="shared" si="1"/>
        <v>135900</v>
      </c>
      <c r="I51" s="158"/>
      <c r="J51" s="158"/>
      <c r="K51" s="158"/>
      <c r="L51" s="158"/>
      <c r="M51" s="158"/>
      <c r="N51" s="158"/>
      <c r="R51" s="166" t="s">
        <v>478</v>
      </c>
      <c r="S51" s="167" t="s">
        <v>479</v>
      </c>
      <c r="T51" s="167">
        <v>115</v>
      </c>
      <c r="U51" s="168">
        <v>120</v>
      </c>
      <c r="V51" s="165"/>
    </row>
    <row r="52" s="155" customFormat="1" ht="12.75" spans="1:22">
      <c r="A52" s="155">
        <v>51</v>
      </c>
      <c r="B52" s="155">
        <v>495720</v>
      </c>
      <c r="C52" s="155">
        <v>7071220</v>
      </c>
      <c r="D52" s="157">
        <v>51</v>
      </c>
      <c r="E52" s="157">
        <v>1</v>
      </c>
      <c r="F52" s="157">
        <v>3400</v>
      </c>
      <c r="G52" s="157">
        <v>170</v>
      </c>
      <c r="H52" s="158">
        <f t="shared" si="1"/>
        <v>139300</v>
      </c>
      <c r="I52" s="158"/>
      <c r="J52" s="158"/>
      <c r="K52" s="158"/>
      <c r="L52" s="158"/>
      <c r="M52" s="158"/>
      <c r="N52" s="158"/>
      <c r="R52" s="166"/>
      <c r="S52" s="167" t="s">
        <v>480</v>
      </c>
      <c r="T52" s="167"/>
      <c r="U52" s="168">
        <v>140</v>
      </c>
      <c r="V52" s="165"/>
    </row>
    <row r="53" s="155" customFormat="1" ht="12.75" spans="1:22">
      <c r="A53" s="155">
        <v>52</v>
      </c>
      <c r="B53" s="155">
        <v>524160</v>
      </c>
      <c r="C53" s="155">
        <v>7595380</v>
      </c>
      <c r="D53" s="157">
        <v>52</v>
      </c>
      <c r="E53" s="157">
        <v>1</v>
      </c>
      <c r="F53" s="157">
        <v>3600</v>
      </c>
      <c r="G53" s="157">
        <v>180</v>
      </c>
      <c r="H53" s="158">
        <f t="shared" si="1"/>
        <v>142900</v>
      </c>
      <c r="I53" s="158"/>
      <c r="J53" s="158"/>
      <c r="K53" s="158"/>
      <c r="L53" s="158"/>
      <c r="M53" s="158"/>
      <c r="N53" s="158"/>
      <c r="R53" s="169"/>
      <c r="S53" s="170" t="s">
        <v>481</v>
      </c>
      <c r="T53" s="170">
        <v>170</v>
      </c>
      <c r="U53" s="171">
        <v>170</v>
      </c>
      <c r="V53" s="165"/>
    </row>
    <row r="54" s="155" customFormat="1" ht="12.75" spans="1:22">
      <c r="A54" s="155">
        <v>53</v>
      </c>
      <c r="B54" s="155">
        <v>553320</v>
      </c>
      <c r="C54" s="155">
        <v>8148700</v>
      </c>
      <c r="D54" s="157">
        <v>53</v>
      </c>
      <c r="E54" s="157">
        <v>1</v>
      </c>
      <c r="F54" s="157">
        <v>3600</v>
      </c>
      <c r="G54" s="157">
        <v>180</v>
      </c>
      <c r="H54" s="158">
        <f t="shared" si="1"/>
        <v>146500</v>
      </c>
      <c r="I54" s="158"/>
      <c r="J54" s="158"/>
      <c r="K54" s="158"/>
      <c r="L54" s="158"/>
      <c r="M54" s="158"/>
      <c r="N54" s="158"/>
      <c r="V54" s="165"/>
    </row>
    <row r="55" s="155" customFormat="1" spans="1:14">
      <c r="A55" s="155">
        <v>54</v>
      </c>
      <c r="B55" s="155">
        <v>583200</v>
      </c>
      <c r="C55" s="155">
        <v>8731900</v>
      </c>
      <c r="D55" s="157">
        <v>54</v>
      </c>
      <c r="E55" s="157">
        <v>1</v>
      </c>
      <c r="F55" s="157">
        <v>3600</v>
      </c>
      <c r="G55" s="157">
        <v>180</v>
      </c>
      <c r="H55" s="158">
        <f t="shared" si="1"/>
        <v>150100</v>
      </c>
      <c r="I55" s="158"/>
      <c r="J55" s="158"/>
      <c r="K55" s="158"/>
      <c r="L55" s="158"/>
      <c r="M55" s="158"/>
      <c r="N55" s="158"/>
    </row>
    <row r="56" s="155" customFormat="1" spans="1:18">
      <c r="A56" s="155">
        <v>55</v>
      </c>
      <c r="B56" s="155">
        <v>613800</v>
      </c>
      <c r="C56" s="155">
        <v>9345700</v>
      </c>
      <c r="D56" s="157">
        <v>55</v>
      </c>
      <c r="E56" s="157">
        <v>1</v>
      </c>
      <c r="F56" s="157">
        <v>13300</v>
      </c>
      <c r="G56" s="157">
        <v>190</v>
      </c>
      <c r="H56" s="158">
        <f t="shared" si="1"/>
        <v>163400</v>
      </c>
      <c r="I56" s="158"/>
      <c r="J56" s="158"/>
      <c r="K56" s="158"/>
      <c r="L56" s="158"/>
      <c r="M56" s="158"/>
      <c r="N56" s="158"/>
      <c r="R56" s="172" t="s">
        <v>482</v>
      </c>
    </row>
    <row r="57" s="155" customFormat="1" spans="1:21">
      <c r="A57" s="155">
        <v>56</v>
      </c>
      <c r="B57" s="155">
        <v>645120</v>
      </c>
      <c r="C57" s="155">
        <v>9990820</v>
      </c>
      <c r="D57" s="157">
        <v>56</v>
      </c>
      <c r="E57" s="157">
        <v>1</v>
      </c>
      <c r="F57" s="157">
        <v>3800</v>
      </c>
      <c r="G57" s="157">
        <v>190</v>
      </c>
      <c r="H57" s="158">
        <f t="shared" si="1"/>
        <v>167200</v>
      </c>
      <c r="I57" s="158"/>
      <c r="J57" s="158"/>
      <c r="K57" s="158"/>
      <c r="L57" s="158"/>
      <c r="M57" s="158"/>
      <c r="N57" s="158"/>
      <c r="R57" s="173" t="s">
        <v>483</v>
      </c>
      <c r="S57" s="174" t="s">
        <v>484</v>
      </c>
      <c r="T57" s="174"/>
      <c r="U57" s="175"/>
    </row>
    <row r="58" s="155" customFormat="1" spans="1:21">
      <c r="A58" s="155">
        <v>57</v>
      </c>
      <c r="B58" s="155">
        <v>677160</v>
      </c>
      <c r="C58" s="155">
        <v>10667980</v>
      </c>
      <c r="D58" s="157">
        <v>57</v>
      </c>
      <c r="E58" s="157">
        <v>1</v>
      </c>
      <c r="F58" s="157">
        <v>3800</v>
      </c>
      <c r="G58" s="157">
        <v>190</v>
      </c>
      <c r="H58" s="158">
        <f t="shared" si="1"/>
        <v>171000</v>
      </c>
      <c r="I58" s="158"/>
      <c r="J58" s="158"/>
      <c r="K58" s="158"/>
      <c r="L58" s="158"/>
      <c r="M58" s="158"/>
      <c r="N58" s="158"/>
      <c r="R58" s="176" t="s">
        <v>485</v>
      </c>
      <c r="S58" s="155" t="s">
        <v>486</v>
      </c>
      <c r="U58" s="177"/>
    </row>
    <row r="59" s="155" customFormat="1" spans="1:21">
      <c r="A59" s="155">
        <v>58</v>
      </c>
      <c r="B59" s="155">
        <v>709920</v>
      </c>
      <c r="C59" s="155">
        <v>11377900</v>
      </c>
      <c r="D59" s="157">
        <v>58</v>
      </c>
      <c r="E59" s="157">
        <v>1</v>
      </c>
      <c r="F59" s="157">
        <v>4000</v>
      </c>
      <c r="G59" s="157">
        <v>200</v>
      </c>
      <c r="H59" s="158">
        <f t="shared" si="1"/>
        <v>175000</v>
      </c>
      <c r="I59" s="158"/>
      <c r="J59" s="158"/>
      <c r="K59" s="158"/>
      <c r="L59" s="158"/>
      <c r="M59" s="158"/>
      <c r="N59" s="158"/>
      <c r="R59" s="176" t="s">
        <v>487</v>
      </c>
      <c r="S59" s="155" t="s">
        <v>488</v>
      </c>
      <c r="U59" s="177"/>
    </row>
    <row r="60" s="155" customFormat="1" spans="1:21">
      <c r="A60" s="155">
        <v>59</v>
      </c>
      <c r="B60" s="155">
        <v>743400</v>
      </c>
      <c r="C60" s="155">
        <v>12121300</v>
      </c>
      <c r="D60" s="157">
        <v>59</v>
      </c>
      <c r="E60" s="157">
        <v>1</v>
      </c>
      <c r="F60" s="157">
        <v>4000</v>
      </c>
      <c r="G60" s="157">
        <v>200</v>
      </c>
      <c r="H60" s="158">
        <f t="shared" si="1"/>
        <v>179000</v>
      </c>
      <c r="I60" s="158"/>
      <c r="J60" s="158"/>
      <c r="K60" s="158"/>
      <c r="L60" s="158"/>
      <c r="M60" s="158"/>
      <c r="N60" s="158"/>
      <c r="R60" s="176" t="s">
        <v>489</v>
      </c>
      <c r="S60" s="155" t="s">
        <v>490</v>
      </c>
      <c r="U60" s="177"/>
    </row>
    <row r="61" s="155" customFormat="1" spans="1:21">
      <c r="A61" s="155">
        <v>60</v>
      </c>
      <c r="B61" s="155">
        <v>781200</v>
      </c>
      <c r="C61" s="155">
        <v>12902500</v>
      </c>
      <c r="D61" s="157">
        <v>60</v>
      </c>
      <c r="E61" s="157">
        <v>1</v>
      </c>
      <c r="F61" s="157">
        <v>14000</v>
      </c>
      <c r="G61" s="157">
        <v>200</v>
      </c>
      <c r="H61" s="158">
        <f t="shared" si="1"/>
        <v>193000</v>
      </c>
      <c r="I61" s="158"/>
      <c r="J61" s="158"/>
      <c r="K61" s="158"/>
      <c r="L61" s="158"/>
      <c r="M61" s="158"/>
      <c r="N61" s="158"/>
      <c r="R61" s="176" t="s">
        <v>491</v>
      </c>
      <c r="S61" s="155" t="s">
        <v>492</v>
      </c>
      <c r="U61" s="177"/>
    </row>
    <row r="62" s="155" customFormat="1" spans="1:21">
      <c r="A62" s="155">
        <v>61</v>
      </c>
      <c r="B62" s="155">
        <v>819840</v>
      </c>
      <c r="C62" s="155">
        <v>13722340</v>
      </c>
      <c r="D62" s="157">
        <v>61</v>
      </c>
      <c r="E62" s="157">
        <v>1</v>
      </c>
      <c r="F62" s="157">
        <v>4200</v>
      </c>
      <c r="G62" s="157">
        <v>210</v>
      </c>
      <c r="H62" s="158">
        <f t="shared" si="1"/>
        <v>197200</v>
      </c>
      <c r="I62" s="158"/>
      <c r="J62" s="158"/>
      <c r="K62" s="158"/>
      <c r="L62" s="158"/>
      <c r="M62" s="158"/>
      <c r="N62" s="158"/>
      <c r="R62" s="178" t="s">
        <v>493</v>
      </c>
      <c r="S62" s="179" t="s">
        <v>494</v>
      </c>
      <c r="T62" s="179"/>
      <c r="U62" s="180"/>
    </row>
    <row r="63" s="155" customFormat="1" spans="1:14">
      <c r="A63" s="155">
        <v>62</v>
      </c>
      <c r="B63" s="155">
        <v>859320</v>
      </c>
      <c r="C63" s="155">
        <v>14581660</v>
      </c>
      <c r="D63" s="157">
        <v>62</v>
      </c>
      <c r="E63" s="157">
        <v>1</v>
      </c>
      <c r="F63" s="157">
        <v>4200</v>
      </c>
      <c r="G63" s="157">
        <v>210</v>
      </c>
      <c r="H63" s="158">
        <f t="shared" si="1"/>
        <v>201400</v>
      </c>
      <c r="I63" s="158"/>
      <c r="J63" s="158"/>
      <c r="K63" s="158"/>
      <c r="L63" s="158"/>
      <c r="M63" s="158"/>
      <c r="N63" s="158"/>
    </row>
    <row r="64" s="155" customFormat="1" spans="1:14">
      <c r="A64" s="155">
        <v>63</v>
      </c>
      <c r="B64" s="155">
        <v>899640</v>
      </c>
      <c r="C64" s="155">
        <v>15481300</v>
      </c>
      <c r="D64" s="157">
        <v>63</v>
      </c>
      <c r="E64" s="157">
        <v>1</v>
      </c>
      <c r="F64" s="157">
        <v>4200</v>
      </c>
      <c r="G64" s="157">
        <v>210</v>
      </c>
      <c r="H64" s="158">
        <f t="shared" ref="H64:H75" si="2">F64+H63</f>
        <v>205600</v>
      </c>
      <c r="I64" s="158"/>
      <c r="J64" s="158"/>
      <c r="K64" s="158"/>
      <c r="L64" s="158"/>
      <c r="M64" s="158"/>
      <c r="N64" s="158"/>
    </row>
    <row r="65" s="155" customFormat="1" spans="1:14">
      <c r="A65" s="155">
        <v>64</v>
      </c>
      <c r="B65" s="155">
        <v>940800</v>
      </c>
      <c r="C65" s="155">
        <v>16422100</v>
      </c>
      <c r="D65" s="157">
        <v>64</v>
      </c>
      <c r="E65" s="157">
        <v>1</v>
      </c>
      <c r="F65" s="157">
        <v>4400</v>
      </c>
      <c r="G65" s="157">
        <v>220</v>
      </c>
      <c r="H65" s="158">
        <f t="shared" si="2"/>
        <v>210000</v>
      </c>
      <c r="I65" s="158"/>
      <c r="J65" s="158"/>
      <c r="K65" s="158"/>
      <c r="L65" s="158"/>
      <c r="M65" s="158"/>
      <c r="N65" s="158"/>
    </row>
    <row r="66" s="155" customFormat="1" spans="1:14">
      <c r="A66" s="155">
        <v>65</v>
      </c>
      <c r="B66" s="155">
        <v>982800</v>
      </c>
      <c r="C66" s="155">
        <v>17404900</v>
      </c>
      <c r="D66" s="157">
        <v>65</v>
      </c>
      <c r="E66" s="157">
        <v>1</v>
      </c>
      <c r="F66" s="157">
        <v>15400</v>
      </c>
      <c r="G66" s="157">
        <v>220</v>
      </c>
      <c r="H66" s="158">
        <f t="shared" si="2"/>
        <v>225400</v>
      </c>
      <c r="I66" s="158"/>
      <c r="J66" s="158"/>
      <c r="K66" s="158"/>
      <c r="L66" s="158"/>
      <c r="M66" s="158"/>
      <c r="N66" s="158"/>
    </row>
    <row r="67" s="155" customFormat="1" spans="1:14">
      <c r="A67" s="155">
        <v>66</v>
      </c>
      <c r="B67" s="155">
        <v>1030640</v>
      </c>
      <c r="C67" s="155">
        <v>18435540</v>
      </c>
      <c r="D67" s="157">
        <v>66</v>
      </c>
      <c r="E67" s="157">
        <v>1</v>
      </c>
      <c r="F67" s="157">
        <v>4400</v>
      </c>
      <c r="G67" s="157">
        <v>220</v>
      </c>
      <c r="H67" s="158">
        <f t="shared" si="2"/>
        <v>229800</v>
      </c>
      <c r="I67" s="158"/>
      <c r="J67" s="158"/>
      <c r="K67" s="158"/>
      <c r="L67" s="158"/>
      <c r="M67" s="158"/>
      <c r="N67" s="158"/>
    </row>
    <row r="68" s="155" customFormat="1" spans="1:14">
      <c r="A68" s="155">
        <v>67</v>
      </c>
      <c r="B68" s="155">
        <v>1069320</v>
      </c>
      <c r="C68" s="155">
        <v>19504860</v>
      </c>
      <c r="D68" s="157">
        <v>67</v>
      </c>
      <c r="E68" s="157">
        <v>1</v>
      </c>
      <c r="F68" s="157">
        <v>4600</v>
      </c>
      <c r="G68" s="157">
        <v>230</v>
      </c>
      <c r="H68" s="158">
        <f t="shared" si="2"/>
        <v>234400</v>
      </c>
      <c r="I68" s="158"/>
      <c r="J68" s="158"/>
      <c r="K68" s="158"/>
      <c r="L68" s="158"/>
      <c r="M68" s="158"/>
      <c r="N68" s="158"/>
    </row>
    <row r="69" s="155" customFormat="1" spans="1:14">
      <c r="A69" s="155">
        <v>68</v>
      </c>
      <c r="B69" s="155">
        <v>1113840</v>
      </c>
      <c r="C69" s="155">
        <v>20618700</v>
      </c>
      <c r="D69" s="157">
        <v>68</v>
      </c>
      <c r="E69" s="157">
        <v>1</v>
      </c>
      <c r="F69" s="157">
        <v>4600</v>
      </c>
      <c r="G69" s="157">
        <v>230</v>
      </c>
      <c r="H69" s="158">
        <f t="shared" si="2"/>
        <v>239000</v>
      </c>
      <c r="I69" s="158"/>
      <c r="J69" s="158"/>
      <c r="K69" s="158"/>
      <c r="L69" s="158"/>
      <c r="M69" s="158"/>
      <c r="N69" s="158"/>
    </row>
    <row r="70" s="155" customFormat="1" spans="1:14">
      <c r="A70" s="155">
        <v>69</v>
      </c>
      <c r="B70" s="155">
        <v>1159200</v>
      </c>
      <c r="C70" s="155">
        <v>21777900</v>
      </c>
      <c r="D70" s="157">
        <v>69</v>
      </c>
      <c r="E70" s="157">
        <v>1</v>
      </c>
      <c r="F70" s="157">
        <v>4600</v>
      </c>
      <c r="G70" s="157">
        <v>230</v>
      </c>
      <c r="H70" s="158">
        <f t="shared" si="2"/>
        <v>243600</v>
      </c>
      <c r="I70" s="158"/>
      <c r="J70" s="158"/>
      <c r="K70" s="158"/>
      <c r="L70" s="158"/>
      <c r="M70" s="158"/>
      <c r="N70" s="158"/>
    </row>
    <row r="71" s="155" customFormat="1" spans="1:14">
      <c r="A71" s="155">
        <v>70</v>
      </c>
      <c r="B71" s="155">
        <v>1209600</v>
      </c>
      <c r="C71" s="155">
        <v>22987500</v>
      </c>
      <c r="D71" s="157">
        <v>70</v>
      </c>
      <c r="E71" s="157">
        <v>1</v>
      </c>
      <c r="F71" s="157">
        <v>16800</v>
      </c>
      <c r="G71" s="157">
        <v>240</v>
      </c>
      <c r="H71" s="158">
        <f t="shared" si="2"/>
        <v>260400</v>
      </c>
      <c r="I71" s="158"/>
      <c r="J71" s="158"/>
      <c r="K71" s="158"/>
      <c r="L71" s="158"/>
      <c r="M71" s="158"/>
      <c r="N71" s="158"/>
    </row>
    <row r="72" s="155" customFormat="1" spans="1:14">
      <c r="A72" s="155">
        <v>71</v>
      </c>
      <c r="B72" s="155">
        <v>1260960</v>
      </c>
      <c r="C72" s="155">
        <v>24248460</v>
      </c>
      <c r="D72" s="157">
        <v>71</v>
      </c>
      <c r="E72" s="157">
        <v>1</v>
      </c>
      <c r="F72" s="157">
        <v>4800</v>
      </c>
      <c r="G72" s="157">
        <v>240</v>
      </c>
      <c r="H72" s="158">
        <f t="shared" si="2"/>
        <v>265200</v>
      </c>
      <c r="I72" s="158"/>
      <c r="J72" s="158"/>
      <c r="K72" s="158"/>
      <c r="L72" s="158"/>
      <c r="M72" s="158"/>
      <c r="N72" s="158"/>
    </row>
    <row r="73" s="155" customFormat="1" spans="1:14">
      <c r="A73" s="155">
        <v>72</v>
      </c>
      <c r="B73" s="155">
        <v>1313280</v>
      </c>
      <c r="C73" s="155">
        <v>25561740</v>
      </c>
      <c r="D73" s="157">
        <v>72</v>
      </c>
      <c r="E73" s="157">
        <v>1</v>
      </c>
      <c r="F73" s="157">
        <v>4800</v>
      </c>
      <c r="G73" s="157">
        <v>240</v>
      </c>
      <c r="H73" s="158">
        <f t="shared" si="2"/>
        <v>270000</v>
      </c>
      <c r="I73" s="158"/>
      <c r="J73" s="158"/>
      <c r="K73" s="158"/>
      <c r="L73" s="158"/>
      <c r="M73" s="158"/>
      <c r="N73" s="158"/>
    </row>
    <row r="74" s="155" customFormat="1" spans="1:16">
      <c r="A74" s="155">
        <v>73</v>
      </c>
      <c r="B74" s="155">
        <v>1366560</v>
      </c>
      <c r="C74" s="155">
        <v>26928300</v>
      </c>
      <c r="D74" s="157">
        <v>73</v>
      </c>
      <c r="E74" s="157">
        <v>1</v>
      </c>
      <c r="F74" s="157">
        <v>5000</v>
      </c>
      <c r="G74" s="157">
        <v>250</v>
      </c>
      <c r="H74" s="158">
        <f t="shared" si="2"/>
        <v>275000</v>
      </c>
      <c r="I74" s="158"/>
      <c r="J74" s="158"/>
      <c r="K74" s="158"/>
      <c r="L74" s="158"/>
      <c r="M74" s="158"/>
      <c r="N74" s="158"/>
      <c r="O74" s="155" t="s">
        <v>495</v>
      </c>
      <c r="P74" s="155" t="s">
        <v>496</v>
      </c>
    </row>
    <row r="75" s="155" customFormat="1" spans="1:16">
      <c r="A75" s="155">
        <v>74</v>
      </c>
      <c r="B75" s="155">
        <v>1420800</v>
      </c>
      <c r="C75" s="155">
        <v>28349100</v>
      </c>
      <c r="D75" s="157">
        <v>74</v>
      </c>
      <c r="E75" s="157">
        <v>1</v>
      </c>
      <c r="F75" s="157">
        <v>5000</v>
      </c>
      <c r="G75" s="157">
        <v>250</v>
      </c>
      <c r="H75" s="158">
        <f t="shared" si="2"/>
        <v>280000</v>
      </c>
      <c r="I75" s="158"/>
      <c r="J75" s="158"/>
      <c r="K75" s="158"/>
      <c r="L75" s="158"/>
      <c r="M75" s="158"/>
      <c r="N75" s="158"/>
      <c r="O75" s="155" t="s">
        <v>497</v>
      </c>
      <c r="P75" s="155" t="s">
        <v>498</v>
      </c>
    </row>
    <row r="76" s="155" customFormat="1" spans="1:16">
      <c r="A76" s="155">
        <v>75</v>
      </c>
      <c r="B76" s="155">
        <v>1476000</v>
      </c>
      <c r="C76" s="155">
        <v>29825100</v>
      </c>
      <c r="D76" s="157">
        <v>75</v>
      </c>
      <c r="E76" s="157">
        <v>1</v>
      </c>
      <c r="F76" s="157">
        <v>17500</v>
      </c>
      <c r="G76" s="157">
        <v>250</v>
      </c>
      <c r="H76" s="158">
        <f>SUM($F$2:$F$76)</f>
        <v>297500</v>
      </c>
      <c r="I76" s="158">
        <v>22</v>
      </c>
      <c r="J76" s="158">
        <f>VLOOKUP(E77,$A$2:$C$201,3,FALSE)</f>
        <v>407300</v>
      </c>
      <c r="K76" s="158">
        <f>J76-H76</f>
        <v>109800</v>
      </c>
      <c r="L76" s="158">
        <f>K76/G76/60</f>
        <v>7.32</v>
      </c>
      <c r="M76" s="158">
        <v>2</v>
      </c>
      <c r="N76" s="158">
        <f>L76-M76</f>
        <v>5.32</v>
      </c>
      <c r="O76" s="155">
        <f>IF(N76&lt;12,1,ROUNDUP(N76/12,0))</f>
        <v>1</v>
      </c>
      <c r="P76" s="155">
        <f>ROUNDUP(N76,0)</f>
        <v>6</v>
      </c>
    </row>
    <row r="77" s="155" customFormat="1" spans="1:14">
      <c r="A77" s="155">
        <v>76</v>
      </c>
      <c r="B77" s="155">
        <v>1532160</v>
      </c>
      <c r="C77" s="155">
        <v>31357260</v>
      </c>
      <c r="D77" s="157">
        <v>76</v>
      </c>
      <c r="E77" s="157">
        <v>23</v>
      </c>
      <c r="F77" s="157">
        <v>5200</v>
      </c>
      <c r="G77" s="157">
        <v>260</v>
      </c>
      <c r="H77" s="158">
        <f t="shared" ref="H77:H140" si="3">$H76+$F77</f>
        <v>302700</v>
      </c>
      <c r="I77" s="158"/>
      <c r="J77" s="158"/>
      <c r="K77" s="158"/>
      <c r="L77" s="158"/>
      <c r="M77" s="158"/>
      <c r="N77" s="158"/>
    </row>
    <row r="78" s="155" customFormat="1" spans="1:14">
      <c r="A78" s="155">
        <v>77</v>
      </c>
      <c r="B78" s="155">
        <v>1589280</v>
      </c>
      <c r="C78" s="155">
        <v>32946540</v>
      </c>
      <c r="D78" s="157">
        <v>77</v>
      </c>
      <c r="E78" s="157">
        <v>23</v>
      </c>
      <c r="F78" s="157">
        <v>5200</v>
      </c>
      <c r="G78" s="157">
        <v>260</v>
      </c>
      <c r="H78" s="158">
        <f t="shared" si="3"/>
        <v>307900</v>
      </c>
      <c r="I78" s="158"/>
      <c r="J78" s="158"/>
      <c r="K78" s="158"/>
      <c r="L78" s="158"/>
      <c r="M78" s="158"/>
      <c r="N78" s="158"/>
    </row>
    <row r="79" s="155" customFormat="1" spans="1:14">
      <c r="A79" s="155">
        <v>78</v>
      </c>
      <c r="B79" s="155">
        <v>1647360</v>
      </c>
      <c r="C79" s="155">
        <v>34593900</v>
      </c>
      <c r="D79" s="157">
        <v>78</v>
      </c>
      <c r="E79" s="157">
        <v>23</v>
      </c>
      <c r="F79" s="157">
        <v>5200</v>
      </c>
      <c r="G79" s="157">
        <v>260</v>
      </c>
      <c r="H79" s="158">
        <f t="shared" si="3"/>
        <v>313100</v>
      </c>
      <c r="I79" s="158"/>
      <c r="J79" s="158"/>
      <c r="K79" s="158"/>
      <c r="L79" s="158"/>
      <c r="M79" s="158"/>
      <c r="N79" s="158"/>
    </row>
    <row r="80" s="155" customFormat="1" spans="1:14">
      <c r="A80" s="155">
        <v>79</v>
      </c>
      <c r="B80" s="155">
        <v>1706400</v>
      </c>
      <c r="C80" s="155">
        <v>36300300</v>
      </c>
      <c r="D80" s="157">
        <v>79</v>
      </c>
      <c r="E80" s="157">
        <v>23</v>
      </c>
      <c r="F80" s="157">
        <v>5400</v>
      </c>
      <c r="G80" s="157">
        <v>270</v>
      </c>
      <c r="H80" s="158">
        <f t="shared" si="3"/>
        <v>318500</v>
      </c>
      <c r="I80" s="158"/>
      <c r="J80" s="158"/>
      <c r="K80" s="158"/>
      <c r="L80" s="158"/>
      <c r="M80" s="158"/>
      <c r="N80" s="158"/>
    </row>
    <row r="81" s="155" customFormat="1" spans="1:14">
      <c r="A81" s="155">
        <v>80</v>
      </c>
      <c r="B81" s="155">
        <v>1771200</v>
      </c>
      <c r="C81" s="155">
        <v>38071500</v>
      </c>
      <c r="D81" s="157">
        <v>80</v>
      </c>
      <c r="E81" s="157">
        <v>23</v>
      </c>
      <c r="F81" s="157">
        <v>18900</v>
      </c>
      <c r="G81" s="157">
        <v>270</v>
      </c>
      <c r="H81" s="158">
        <f t="shared" si="3"/>
        <v>337400</v>
      </c>
      <c r="I81" s="158"/>
      <c r="J81" s="158"/>
      <c r="K81" s="158"/>
      <c r="L81" s="158"/>
      <c r="M81" s="158"/>
      <c r="N81" s="158"/>
    </row>
    <row r="82" s="155" customFormat="1" spans="1:16">
      <c r="A82" s="155">
        <v>81</v>
      </c>
      <c r="B82" s="155">
        <v>1837080</v>
      </c>
      <c r="C82" s="155">
        <v>39908580</v>
      </c>
      <c r="D82" s="157">
        <v>81</v>
      </c>
      <c r="E82" s="157">
        <v>23</v>
      </c>
      <c r="F82" s="157">
        <v>5400</v>
      </c>
      <c r="G82" s="157">
        <v>270</v>
      </c>
      <c r="H82" s="158">
        <f t="shared" si="3"/>
        <v>342800</v>
      </c>
      <c r="I82" s="158">
        <v>24</v>
      </c>
      <c r="J82" s="158">
        <f>VLOOKUP(E83,$A$2:$C$201,3,FALSE)</f>
        <v>544100</v>
      </c>
      <c r="K82" s="158">
        <f>J82-H82-K76</f>
        <v>91500</v>
      </c>
      <c r="L82" s="158">
        <f>K82/G82/60</f>
        <v>5.64814814814815</v>
      </c>
      <c r="M82" s="158">
        <v>2</v>
      </c>
      <c r="N82" s="158">
        <f>L82-M82</f>
        <v>3.64814814814815</v>
      </c>
      <c r="O82" s="155">
        <f>IF(N82&lt;12,1,ROUNDUP(N82/12,0))</f>
        <v>1</v>
      </c>
      <c r="P82" s="155">
        <f>ROUNDUP(N82,0)</f>
        <v>4</v>
      </c>
    </row>
    <row r="83" s="155" customFormat="1" spans="1:14">
      <c r="A83" s="155">
        <v>82</v>
      </c>
      <c r="B83" s="155">
        <v>1904040</v>
      </c>
      <c r="C83" s="155">
        <v>41812620</v>
      </c>
      <c r="D83" s="157">
        <v>82</v>
      </c>
      <c r="E83" s="157">
        <v>25</v>
      </c>
      <c r="F83" s="157">
        <v>5600</v>
      </c>
      <c r="G83" s="157">
        <v>280</v>
      </c>
      <c r="H83" s="158">
        <f t="shared" si="3"/>
        <v>348400</v>
      </c>
      <c r="I83" s="158"/>
      <c r="J83" s="158"/>
      <c r="K83" s="158"/>
      <c r="L83" s="158"/>
      <c r="M83" s="158"/>
      <c r="N83" s="158"/>
    </row>
    <row r="84" s="155" customFormat="1" spans="1:14">
      <c r="A84" s="155">
        <v>83</v>
      </c>
      <c r="B84" s="155">
        <v>1972080</v>
      </c>
      <c r="C84" s="155">
        <v>43784700</v>
      </c>
      <c r="D84" s="157">
        <v>83</v>
      </c>
      <c r="E84" s="157">
        <v>25</v>
      </c>
      <c r="F84" s="157">
        <v>5600</v>
      </c>
      <c r="G84" s="157">
        <v>280</v>
      </c>
      <c r="H84" s="158">
        <f t="shared" si="3"/>
        <v>354000</v>
      </c>
      <c r="I84" s="158"/>
      <c r="J84" s="158"/>
      <c r="K84" s="158"/>
      <c r="L84" s="158"/>
      <c r="M84" s="158"/>
      <c r="N84" s="158"/>
    </row>
    <row r="85" s="155" customFormat="1" spans="1:14">
      <c r="A85" s="155">
        <v>84</v>
      </c>
      <c r="B85" s="155">
        <v>2041200</v>
      </c>
      <c r="C85" s="155">
        <v>45825900</v>
      </c>
      <c r="D85" s="157">
        <v>84</v>
      </c>
      <c r="E85" s="157">
        <v>25</v>
      </c>
      <c r="F85" s="157">
        <v>5600</v>
      </c>
      <c r="G85" s="157">
        <v>280</v>
      </c>
      <c r="H85" s="158">
        <f t="shared" si="3"/>
        <v>359600</v>
      </c>
      <c r="I85" s="158"/>
      <c r="J85" s="158"/>
      <c r="K85" s="158"/>
      <c r="L85" s="158"/>
      <c r="M85" s="158"/>
      <c r="N85" s="158"/>
    </row>
    <row r="86" s="155" customFormat="1" spans="1:14">
      <c r="A86" s="155">
        <v>85</v>
      </c>
      <c r="B86" s="155">
        <v>2111400</v>
      </c>
      <c r="C86" s="155">
        <v>47937300</v>
      </c>
      <c r="D86" s="157">
        <v>85</v>
      </c>
      <c r="E86" s="157">
        <v>25</v>
      </c>
      <c r="F86" s="157">
        <v>20300</v>
      </c>
      <c r="G86" s="157">
        <v>290</v>
      </c>
      <c r="H86" s="158">
        <f t="shared" si="3"/>
        <v>379900</v>
      </c>
      <c r="I86" s="158"/>
      <c r="J86" s="158"/>
      <c r="K86" s="158"/>
      <c r="L86" s="158"/>
      <c r="M86" s="158"/>
      <c r="N86" s="158"/>
    </row>
    <row r="87" s="155" customFormat="1" spans="1:14">
      <c r="A87" s="155">
        <v>86</v>
      </c>
      <c r="B87" s="155">
        <v>2182680</v>
      </c>
      <c r="C87" s="155">
        <v>50119980</v>
      </c>
      <c r="D87" s="157">
        <v>86</v>
      </c>
      <c r="E87" s="157">
        <v>25</v>
      </c>
      <c r="F87" s="157">
        <v>5800</v>
      </c>
      <c r="G87" s="157">
        <v>290</v>
      </c>
      <c r="H87" s="158">
        <f t="shared" si="3"/>
        <v>385700</v>
      </c>
      <c r="I87" s="158"/>
      <c r="J87" s="158"/>
      <c r="K87" s="158"/>
      <c r="L87" s="158"/>
      <c r="M87" s="158"/>
      <c r="N87" s="158"/>
    </row>
    <row r="88" s="155" customFormat="1" spans="1:16">
      <c r="A88" s="155">
        <v>87</v>
      </c>
      <c r="B88" s="155">
        <v>2305040</v>
      </c>
      <c r="C88" s="155">
        <v>52425020</v>
      </c>
      <c r="D88" s="157">
        <v>87</v>
      </c>
      <c r="E88" s="157">
        <v>25</v>
      </c>
      <c r="F88" s="157">
        <v>5800</v>
      </c>
      <c r="G88" s="157">
        <v>290</v>
      </c>
      <c r="H88" s="158">
        <f t="shared" si="3"/>
        <v>391500</v>
      </c>
      <c r="I88" s="158">
        <v>26</v>
      </c>
      <c r="J88" s="158">
        <f>VLOOKUP(E89,$A$2:$C$201,3,FALSE)</f>
        <v>711140</v>
      </c>
      <c r="K88" s="158">
        <f>J88-H88-K82-K76</f>
        <v>118340</v>
      </c>
      <c r="L88" s="158">
        <f>K88/G88/60</f>
        <v>6.80114942528736</v>
      </c>
      <c r="M88" s="158">
        <v>2</v>
      </c>
      <c r="N88" s="158">
        <f>L88-M88</f>
        <v>4.80114942528736</v>
      </c>
      <c r="O88" s="155">
        <f>IF(N88&lt;12,1,ROUNDUP(N88/12,0))</f>
        <v>1</v>
      </c>
      <c r="P88" s="155">
        <f>ROUNDUP(N88,0)</f>
        <v>5</v>
      </c>
    </row>
    <row r="89" s="155" customFormat="1" spans="1:14">
      <c r="A89" s="155">
        <v>88</v>
      </c>
      <c r="B89" s="155">
        <v>2328480</v>
      </c>
      <c r="C89" s="155">
        <v>54753500</v>
      </c>
      <c r="D89" s="157">
        <v>88</v>
      </c>
      <c r="E89" s="157">
        <v>27</v>
      </c>
      <c r="F89" s="157">
        <v>6000</v>
      </c>
      <c r="G89" s="157">
        <v>300</v>
      </c>
      <c r="H89" s="158">
        <f t="shared" si="3"/>
        <v>397500</v>
      </c>
      <c r="I89" s="158"/>
      <c r="J89" s="158"/>
      <c r="K89" s="158"/>
      <c r="L89" s="158"/>
      <c r="M89" s="158"/>
      <c r="N89" s="158"/>
    </row>
    <row r="90" s="155" customFormat="1" spans="1:14">
      <c r="A90" s="155">
        <v>89</v>
      </c>
      <c r="B90" s="155">
        <v>2403000</v>
      </c>
      <c r="C90" s="155">
        <v>57156500</v>
      </c>
      <c r="D90" s="157">
        <v>89</v>
      </c>
      <c r="E90" s="157">
        <v>27</v>
      </c>
      <c r="F90" s="157">
        <v>6000</v>
      </c>
      <c r="G90" s="157">
        <v>300</v>
      </c>
      <c r="H90" s="158">
        <f t="shared" si="3"/>
        <v>403500</v>
      </c>
      <c r="I90" s="158"/>
      <c r="J90" s="158"/>
      <c r="K90" s="158"/>
      <c r="L90" s="158"/>
      <c r="M90" s="158"/>
      <c r="N90" s="158"/>
    </row>
    <row r="91" s="155" customFormat="1" spans="1:14">
      <c r="A91" s="155">
        <v>90</v>
      </c>
      <c r="B91" s="155">
        <v>2484000</v>
      </c>
      <c r="C91" s="155">
        <v>59640500</v>
      </c>
      <c r="D91" s="157">
        <v>90</v>
      </c>
      <c r="E91" s="157">
        <v>27</v>
      </c>
      <c r="F91" s="157">
        <v>21000</v>
      </c>
      <c r="G91" s="157">
        <v>300</v>
      </c>
      <c r="H91" s="158">
        <f t="shared" si="3"/>
        <v>424500</v>
      </c>
      <c r="I91" s="158"/>
      <c r="J91" s="158"/>
      <c r="K91" s="158"/>
      <c r="L91" s="158"/>
      <c r="M91" s="158"/>
      <c r="N91" s="158"/>
    </row>
    <row r="92" s="155" customFormat="1" spans="1:14">
      <c r="A92" s="155">
        <v>91</v>
      </c>
      <c r="B92" s="155">
        <v>3066200</v>
      </c>
      <c r="C92" s="155">
        <v>62706700</v>
      </c>
      <c r="D92" s="157">
        <v>91</v>
      </c>
      <c r="E92" s="157">
        <v>27</v>
      </c>
      <c r="F92" s="157">
        <v>6200</v>
      </c>
      <c r="G92" s="157">
        <v>310</v>
      </c>
      <c r="H92" s="158">
        <f t="shared" si="3"/>
        <v>430700</v>
      </c>
      <c r="I92" s="158"/>
      <c r="J92" s="158"/>
      <c r="K92" s="158"/>
      <c r="L92" s="158"/>
      <c r="M92" s="158"/>
      <c r="N92" s="158"/>
    </row>
    <row r="93" s="155" customFormat="1" spans="1:14">
      <c r="A93" s="155">
        <v>92</v>
      </c>
      <c r="B93" s="155">
        <v>2649600</v>
      </c>
      <c r="C93" s="155">
        <v>65356300</v>
      </c>
      <c r="D93" s="157">
        <v>92</v>
      </c>
      <c r="E93" s="157">
        <v>27</v>
      </c>
      <c r="F93" s="157">
        <v>6200</v>
      </c>
      <c r="G93" s="157">
        <v>310</v>
      </c>
      <c r="H93" s="158">
        <f t="shared" si="3"/>
        <v>436900</v>
      </c>
      <c r="I93" s="158"/>
      <c r="J93" s="158"/>
      <c r="K93" s="158"/>
      <c r="L93" s="158"/>
      <c r="M93" s="158"/>
      <c r="N93" s="158"/>
    </row>
    <row r="94" s="155" customFormat="1" spans="1:16">
      <c r="A94" s="155">
        <v>93</v>
      </c>
      <c r="B94" s="155">
        <v>2734200</v>
      </c>
      <c r="C94" s="155">
        <v>68090500</v>
      </c>
      <c r="D94" s="157">
        <v>93</v>
      </c>
      <c r="E94" s="157">
        <v>27</v>
      </c>
      <c r="F94" s="157">
        <v>6200</v>
      </c>
      <c r="G94" s="157">
        <v>310</v>
      </c>
      <c r="H94" s="158">
        <f t="shared" si="3"/>
        <v>443100</v>
      </c>
      <c r="I94" s="158">
        <v>28</v>
      </c>
      <c r="J94" s="158">
        <f>VLOOKUP(E95,$A$2:$C$201,3,FALSE)</f>
        <v>911300</v>
      </c>
      <c r="K94" s="158">
        <f>J94-H94-SUM(K76:K93)</f>
        <v>148560</v>
      </c>
      <c r="L94" s="158">
        <f>K94/G94/60</f>
        <v>7.98709677419355</v>
      </c>
      <c r="M94" s="158">
        <v>2</v>
      </c>
      <c r="N94" s="158">
        <f>L94-M94</f>
        <v>5.98709677419355</v>
      </c>
      <c r="O94" s="155">
        <f>IF(N94&lt;12,1,ROUNDUP(N94/12,0))</f>
        <v>1</v>
      </c>
      <c r="P94" s="155">
        <f>ROUNDUP(N94,0)</f>
        <v>6</v>
      </c>
    </row>
    <row r="95" s="155" customFormat="1" spans="1:14">
      <c r="A95" s="155">
        <v>94</v>
      </c>
      <c r="B95" s="155">
        <v>2820000</v>
      </c>
      <c r="C95" s="155">
        <v>70910500</v>
      </c>
      <c r="D95" s="157">
        <v>94</v>
      </c>
      <c r="E95" s="157">
        <v>29</v>
      </c>
      <c r="F95" s="157">
        <v>6400</v>
      </c>
      <c r="G95" s="157">
        <v>320</v>
      </c>
      <c r="H95" s="158">
        <f t="shared" si="3"/>
        <v>449500</v>
      </c>
      <c r="I95" s="158"/>
      <c r="J95" s="158"/>
      <c r="K95" s="158"/>
      <c r="L95" s="158"/>
      <c r="M95" s="158"/>
      <c r="N95" s="158"/>
    </row>
    <row r="96" s="155" customFormat="1" spans="1:14">
      <c r="A96" s="155">
        <v>95</v>
      </c>
      <c r="B96" s="155">
        <v>2907000</v>
      </c>
      <c r="C96" s="155">
        <v>73817500</v>
      </c>
      <c r="D96" s="157">
        <v>95</v>
      </c>
      <c r="E96" s="157">
        <v>29</v>
      </c>
      <c r="F96" s="157">
        <v>22400</v>
      </c>
      <c r="G96" s="157">
        <v>320</v>
      </c>
      <c r="H96" s="158">
        <f t="shared" si="3"/>
        <v>471900</v>
      </c>
      <c r="I96" s="158"/>
      <c r="J96" s="158"/>
      <c r="K96" s="158"/>
      <c r="L96" s="158"/>
      <c r="M96" s="158"/>
      <c r="N96" s="158"/>
    </row>
    <row r="97" s="155" customFormat="1" spans="1:14">
      <c r="A97" s="155">
        <v>96</v>
      </c>
      <c r="B97" s="155">
        <v>2995200</v>
      </c>
      <c r="C97" s="155">
        <v>76812700</v>
      </c>
      <c r="D97" s="157">
        <v>96</v>
      </c>
      <c r="E97" s="157">
        <v>29</v>
      </c>
      <c r="F97" s="157">
        <v>6400</v>
      </c>
      <c r="G97" s="157">
        <v>320</v>
      </c>
      <c r="H97" s="158">
        <f t="shared" si="3"/>
        <v>478300</v>
      </c>
      <c r="I97" s="158"/>
      <c r="J97" s="158"/>
      <c r="K97" s="158"/>
      <c r="L97" s="158"/>
      <c r="M97" s="158"/>
      <c r="N97" s="158"/>
    </row>
    <row r="98" s="155" customFormat="1" spans="1:14">
      <c r="A98" s="155">
        <v>97</v>
      </c>
      <c r="B98" s="155">
        <v>3084600</v>
      </c>
      <c r="C98" s="155">
        <v>79897300</v>
      </c>
      <c r="D98" s="157">
        <v>97</v>
      </c>
      <c r="E98" s="157">
        <v>29</v>
      </c>
      <c r="F98" s="157">
        <v>6600</v>
      </c>
      <c r="G98" s="157">
        <v>330</v>
      </c>
      <c r="H98" s="158">
        <f t="shared" si="3"/>
        <v>484900</v>
      </c>
      <c r="I98" s="158"/>
      <c r="J98" s="158"/>
      <c r="K98" s="158"/>
      <c r="L98" s="158"/>
      <c r="M98" s="158"/>
      <c r="N98" s="158"/>
    </row>
    <row r="99" s="155" customFormat="1" spans="1:14">
      <c r="A99" s="155">
        <v>98</v>
      </c>
      <c r="B99" s="155">
        <v>3175200</v>
      </c>
      <c r="C99" s="155">
        <v>83072500</v>
      </c>
      <c r="D99" s="157">
        <v>98</v>
      </c>
      <c r="E99" s="157">
        <v>29</v>
      </c>
      <c r="F99" s="157">
        <v>6600</v>
      </c>
      <c r="G99" s="157">
        <v>330</v>
      </c>
      <c r="H99" s="158">
        <f t="shared" si="3"/>
        <v>491500</v>
      </c>
      <c r="I99" s="158"/>
      <c r="J99" s="158"/>
      <c r="K99" s="158"/>
      <c r="L99" s="158"/>
      <c r="M99" s="158"/>
      <c r="N99" s="158"/>
    </row>
    <row r="100" s="155" customFormat="1" spans="1:16">
      <c r="A100" s="155">
        <v>99</v>
      </c>
      <c r="B100" s="155">
        <v>3267000</v>
      </c>
      <c r="C100" s="155">
        <v>86339500</v>
      </c>
      <c r="D100" s="157">
        <v>99</v>
      </c>
      <c r="E100" s="157">
        <v>29</v>
      </c>
      <c r="F100" s="157">
        <v>6600</v>
      </c>
      <c r="G100" s="157">
        <v>330</v>
      </c>
      <c r="H100" s="158">
        <f t="shared" si="3"/>
        <v>498100</v>
      </c>
      <c r="I100" s="158">
        <v>30</v>
      </c>
      <c r="J100" s="158">
        <f>VLOOKUP(E101,$A$2:$C$201,3,FALSE)</f>
        <v>1152980</v>
      </c>
      <c r="K100" s="158">
        <f>J100-H100-SUM(K76:K99)</f>
        <v>186680</v>
      </c>
      <c r="L100" s="158">
        <f>K100/G100/60</f>
        <v>9.42828282828283</v>
      </c>
      <c r="M100" s="158">
        <v>2</v>
      </c>
      <c r="N100" s="158">
        <f>L100-M100</f>
        <v>7.42828282828283</v>
      </c>
      <c r="O100" s="155">
        <f>IF(N100&lt;12,1,ROUNDUP(N100/12,0))</f>
        <v>1</v>
      </c>
      <c r="P100" s="155">
        <f>ROUNDUP(N100,0)</f>
        <v>8</v>
      </c>
    </row>
    <row r="101" s="155" customFormat="1" spans="1:14">
      <c r="A101" s="155">
        <v>100</v>
      </c>
      <c r="B101" s="155">
        <v>3366000</v>
      </c>
      <c r="C101" s="155">
        <v>89705500</v>
      </c>
      <c r="D101" s="157">
        <v>100</v>
      </c>
      <c r="E101" s="157">
        <v>31</v>
      </c>
      <c r="F101" s="157">
        <v>23800</v>
      </c>
      <c r="G101" s="157">
        <v>340</v>
      </c>
      <c r="H101" s="158">
        <f t="shared" si="3"/>
        <v>521900</v>
      </c>
      <c r="I101" s="158"/>
      <c r="J101" s="158"/>
      <c r="K101" s="158"/>
      <c r="L101" s="158"/>
      <c r="M101" s="158"/>
      <c r="N101" s="158"/>
    </row>
    <row r="102" s="155" customFormat="1" spans="1:14">
      <c r="A102" s="155">
        <v>101</v>
      </c>
      <c r="B102" s="155">
        <v>3466320</v>
      </c>
      <c r="C102" s="155">
        <v>93171820</v>
      </c>
      <c r="D102" s="157">
        <v>101</v>
      </c>
      <c r="E102" s="157">
        <v>31</v>
      </c>
      <c r="F102" s="157">
        <v>6800</v>
      </c>
      <c r="G102" s="157">
        <v>340</v>
      </c>
      <c r="H102" s="158">
        <f t="shared" si="3"/>
        <v>528700</v>
      </c>
      <c r="I102" s="158"/>
      <c r="J102" s="158"/>
      <c r="K102" s="158"/>
      <c r="L102" s="158"/>
      <c r="M102" s="158"/>
      <c r="N102" s="158"/>
    </row>
    <row r="103" s="155" customFormat="1" spans="1:14">
      <c r="A103" s="155">
        <v>102</v>
      </c>
      <c r="B103" s="155">
        <v>3567960</v>
      </c>
      <c r="C103" s="155">
        <v>96739780</v>
      </c>
      <c r="D103" s="157">
        <v>102</v>
      </c>
      <c r="E103" s="157">
        <v>31</v>
      </c>
      <c r="F103" s="157">
        <v>6800</v>
      </c>
      <c r="G103" s="157">
        <v>340</v>
      </c>
      <c r="H103" s="158">
        <f t="shared" si="3"/>
        <v>535500</v>
      </c>
      <c r="I103" s="158"/>
      <c r="J103" s="158"/>
      <c r="K103" s="158"/>
      <c r="L103" s="158"/>
      <c r="M103" s="158"/>
      <c r="N103" s="158"/>
    </row>
    <row r="104" s="155" customFormat="1" spans="1:14">
      <c r="A104" s="155">
        <v>103</v>
      </c>
      <c r="B104" s="155">
        <v>3670920</v>
      </c>
      <c r="C104" s="155">
        <v>100410700</v>
      </c>
      <c r="D104" s="157">
        <v>103</v>
      </c>
      <c r="E104" s="157">
        <v>31</v>
      </c>
      <c r="F104" s="157">
        <v>7000</v>
      </c>
      <c r="G104" s="157">
        <v>350</v>
      </c>
      <c r="H104" s="158">
        <f t="shared" si="3"/>
        <v>542500</v>
      </c>
      <c r="I104" s="158"/>
      <c r="J104" s="158"/>
      <c r="K104" s="158"/>
      <c r="L104" s="158"/>
      <c r="M104" s="158"/>
      <c r="N104" s="158"/>
    </row>
    <row r="105" s="155" customFormat="1" spans="1:14">
      <c r="A105" s="155">
        <v>104</v>
      </c>
      <c r="B105" s="155">
        <v>3775200</v>
      </c>
      <c r="C105" s="155">
        <v>104185900</v>
      </c>
      <c r="D105" s="157">
        <v>104</v>
      </c>
      <c r="E105" s="157">
        <v>31</v>
      </c>
      <c r="F105" s="157">
        <v>7000</v>
      </c>
      <c r="G105" s="157">
        <v>350</v>
      </c>
      <c r="H105" s="158">
        <f t="shared" si="3"/>
        <v>549500</v>
      </c>
      <c r="I105" s="158"/>
      <c r="J105" s="158"/>
      <c r="K105" s="158"/>
      <c r="L105" s="158"/>
      <c r="M105" s="158"/>
      <c r="N105" s="158"/>
    </row>
    <row r="106" s="155" customFormat="1" spans="1:16">
      <c r="A106" s="155">
        <v>105</v>
      </c>
      <c r="B106" s="155">
        <v>3880800</v>
      </c>
      <c r="C106" s="155">
        <v>108066700</v>
      </c>
      <c r="D106" s="157">
        <v>105</v>
      </c>
      <c r="E106" s="157">
        <v>31</v>
      </c>
      <c r="F106" s="157">
        <v>24500</v>
      </c>
      <c r="G106" s="157">
        <v>350</v>
      </c>
      <c r="H106" s="158">
        <f t="shared" si="3"/>
        <v>574000</v>
      </c>
      <c r="I106" s="158">
        <v>32</v>
      </c>
      <c r="J106" s="158">
        <f>VLOOKUP(E107,$A$2:$C$201,3,FALSE)</f>
        <v>1441700</v>
      </c>
      <c r="K106" s="158">
        <f>J106-H106-SUM(K76:K105)</f>
        <v>212820</v>
      </c>
      <c r="L106" s="158">
        <f>K106/G106/60</f>
        <v>10.1342857142857</v>
      </c>
      <c r="M106" s="158">
        <v>2</v>
      </c>
      <c r="N106" s="158">
        <f>L106-M106</f>
        <v>8.13428571428571</v>
      </c>
      <c r="O106" s="155">
        <f>IF(N106&lt;12,1,ROUNDUP(N106/12,0))</f>
        <v>1</v>
      </c>
      <c r="P106" s="155">
        <f>ROUNDUP(N106,0)</f>
        <v>9</v>
      </c>
    </row>
    <row r="107" s="155" customFormat="1" spans="1:14">
      <c r="A107" s="155">
        <v>106</v>
      </c>
      <c r="B107" s="155">
        <v>3987720</v>
      </c>
      <c r="C107" s="155">
        <v>112054420</v>
      </c>
      <c r="D107" s="157">
        <v>106</v>
      </c>
      <c r="E107" s="157">
        <v>33</v>
      </c>
      <c r="F107" s="157">
        <v>7200</v>
      </c>
      <c r="G107" s="157">
        <v>360</v>
      </c>
      <c r="H107" s="158">
        <f t="shared" si="3"/>
        <v>581200</v>
      </c>
      <c r="I107" s="158"/>
      <c r="J107" s="158"/>
      <c r="K107" s="158"/>
      <c r="L107" s="158"/>
      <c r="M107" s="158"/>
      <c r="N107" s="158"/>
    </row>
    <row r="108" s="155" customFormat="1" spans="1:14">
      <c r="A108" s="155">
        <v>107</v>
      </c>
      <c r="B108" s="155">
        <v>4095960</v>
      </c>
      <c r="C108" s="155">
        <v>116150380</v>
      </c>
      <c r="D108" s="157">
        <v>107</v>
      </c>
      <c r="E108" s="157">
        <v>33</v>
      </c>
      <c r="F108" s="157">
        <v>7200</v>
      </c>
      <c r="G108" s="157">
        <v>360</v>
      </c>
      <c r="H108" s="158">
        <f t="shared" si="3"/>
        <v>588400</v>
      </c>
      <c r="I108" s="158"/>
      <c r="J108" s="158"/>
      <c r="K108" s="158"/>
      <c r="L108" s="158"/>
      <c r="M108" s="158"/>
      <c r="N108" s="158"/>
    </row>
    <row r="109" s="155" customFormat="1" spans="1:14">
      <c r="A109" s="155">
        <v>108</v>
      </c>
      <c r="B109" s="155">
        <v>4205520</v>
      </c>
      <c r="C109" s="155">
        <v>120355900</v>
      </c>
      <c r="D109" s="157">
        <v>108</v>
      </c>
      <c r="E109" s="157">
        <v>33</v>
      </c>
      <c r="F109" s="157">
        <v>7200</v>
      </c>
      <c r="G109" s="157">
        <v>360</v>
      </c>
      <c r="H109" s="158">
        <f t="shared" si="3"/>
        <v>595600</v>
      </c>
      <c r="I109" s="158"/>
      <c r="J109" s="158"/>
      <c r="K109" s="158"/>
      <c r="L109" s="158"/>
      <c r="M109" s="158"/>
      <c r="N109" s="158"/>
    </row>
    <row r="110" s="155" customFormat="1" spans="1:14">
      <c r="A110" s="155">
        <v>109</v>
      </c>
      <c r="B110" s="155">
        <v>4316400</v>
      </c>
      <c r="C110" s="155">
        <v>124672300</v>
      </c>
      <c r="D110" s="157">
        <v>109</v>
      </c>
      <c r="E110" s="157">
        <v>33</v>
      </c>
      <c r="F110" s="157">
        <v>7400</v>
      </c>
      <c r="G110" s="157">
        <v>370</v>
      </c>
      <c r="H110" s="158">
        <f t="shared" si="3"/>
        <v>603000</v>
      </c>
      <c r="I110" s="158"/>
      <c r="J110" s="158"/>
      <c r="K110" s="158"/>
      <c r="L110" s="158"/>
      <c r="M110" s="158"/>
      <c r="N110" s="158"/>
    </row>
    <row r="111" s="155" customFormat="1" spans="1:21">
      <c r="A111" s="155">
        <v>110</v>
      </c>
      <c r="B111" s="155">
        <v>4435200</v>
      </c>
      <c r="C111" s="155">
        <v>129107500</v>
      </c>
      <c r="D111" s="157">
        <v>110</v>
      </c>
      <c r="E111" s="157">
        <v>33</v>
      </c>
      <c r="F111" s="157">
        <v>25900</v>
      </c>
      <c r="G111" s="157">
        <v>370</v>
      </c>
      <c r="H111" s="158">
        <f t="shared" si="3"/>
        <v>628900</v>
      </c>
      <c r="I111" s="158"/>
      <c r="J111" s="158"/>
      <c r="K111" s="158"/>
      <c r="L111" s="158"/>
      <c r="M111" s="158"/>
      <c r="N111" s="158"/>
      <c r="R111" s="156"/>
      <c r="S111" s="156"/>
      <c r="T111" s="156"/>
      <c r="U111" s="156"/>
    </row>
    <row r="112" s="156" customFormat="1" spans="1:21">
      <c r="A112" s="156">
        <v>111</v>
      </c>
      <c r="B112" s="156">
        <v>4555440</v>
      </c>
      <c r="C112" s="156">
        <v>133662940</v>
      </c>
      <c r="D112" s="156">
        <v>111</v>
      </c>
      <c r="E112" s="156">
        <v>33</v>
      </c>
      <c r="F112" s="156">
        <v>7400</v>
      </c>
      <c r="G112" s="156">
        <v>370</v>
      </c>
      <c r="H112" s="158">
        <f t="shared" si="3"/>
        <v>636300</v>
      </c>
      <c r="I112" s="158">
        <v>34</v>
      </c>
      <c r="J112" s="158">
        <f>VLOOKUP(E113,$A$2:$C$201,3,FALSE)</f>
        <v>1781300</v>
      </c>
      <c r="K112" s="158">
        <f>J112-H112-SUM(K76:K111)</f>
        <v>277300</v>
      </c>
      <c r="L112" s="158">
        <f>K112/G112/60</f>
        <v>12.490990990991</v>
      </c>
      <c r="M112" s="158">
        <v>2</v>
      </c>
      <c r="N112" s="158">
        <f>L112-M112</f>
        <v>10.490990990991</v>
      </c>
      <c r="O112" s="155">
        <f>IF(N112&lt;12,1,ROUNDUP(N112/12,0))</f>
        <v>1</v>
      </c>
      <c r="P112" s="155">
        <f>ROUNDUP(N112,0)</f>
        <v>11</v>
      </c>
      <c r="R112" s="155"/>
      <c r="S112" s="155"/>
      <c r="T112" s="155"/>
      <c r="U112" s="155"/>
    </row>
    <row r="113" s="155" customFormat="1" spans="1:14">
      <c r="A113" s="155">
        <v>112</v>
      </c>
      <c r="B113" s="155">
        <v>4677120</v>
      </c>
      <c r="C113" s="155">
        <v>138340060</v>
      </c>
      <c r="D113" s="157">
        <v>112</v>
      </c>
      <c r="E113" s="157">
        <v>35</v>
      </c>
      <c r="F113" s="157">
        <v>7600</v>
      </c>
      <c r="G113" s="157">
        <v>380</v>
      </c>
      <c r="H113" s="158">
        <f t="shared" si="3"/>
        <v>643900</v>
      </c>
      <c r="I113" s="158"/>
      <c r="J113" s="158"/>
      <c r="K113" s="158"/>
      <c r="L113" s="158"/>
      <c r="M113" s="158"/>
      <c r="N113" s="158"/>
    </row>
    <row r="114" s="155" customFormat="1" spans="1:14">
      <c r="A114" s="155">
        <v>113</v>
      </c>
      <c r="B114" s="155">
        <v>4800240</v>
      </c>
      <c r="C114" s="155">
        <v>143140300</v>
      </c>
      <c r="D114" s="157">
        <v>113</v>
      </c>
      <c r="E114" s="157">
        <v>35</v>
      </c>
      <c r="F114" s="157">
        <v>7600</v>
      </c>
      <c r="G114" s="157">
        <v>380</v>
      </c>
      <c r="H114" s="158">
        <f t="shared" si="3"/>
        <v>651500</v>
      </c>
      <c r="I114" s="158"/>
      <c r="J114" s="158"/>
      <c r="K114" s="158"/>
      <c r="L114" s="158"/>
      <c r="M114" s="158"/>
      <c r="N114" s="158"/>
    </row>
    <row r="115" s="155" customFormat="1" spans="1:14">
      <c r="A115" s="155">
        <v>114</v>
      </c>
      <c r="B115" s="155">
        <v>4924800</v>
      </c>
      <c r="C115" s="155">
        <v>148065100</v>
      </c>
      <c r="D115" s="157">
        <v>114</v>
      </c>
      <c r="E115" s="157">
        <v>35</v>
      </c>
      <c r="F115" s="157">
        <v>7600</v>
      </c>
      <c r="G115" s="157">
        <v>380</v>
      </c>
      <c r="H115" s="158">
        <f t="shared" si="3"/>
        <v>659100</v>
      </c>
      <c r="I115" s="158"/>
      <c r="J115" s="158"/>
      <c r="K115" s="158"/>
      <c r="L115" s="158"/>
      <c r="M115" s="158"/>
      <c r="N115" s="158"/>
    </row>
    <row r="116" s="155" customFormat="1" spans="1:14">
      <c r="A116" s="155">
        <v>115</v>
      </c>
      <c r="B116" s="155">
        <v>5050800</v>
      </c>
      <c r="C116" s="155">
        <v>153115900</v>
      </c>
      <c r="D116" s="157">
        <v>115</v>
      </c>
      <c r="E116" s="157">
        <v>35</v>
      </c>
      <c r="F116" s="157">
        <v>27300</v>
      </c>
      <c r="G116" s="157">
        <v>390</v>
      </c>
      <c r="H116" s="158">
        <f t="shared" si="3"/>
        <v>686400</v>
      </c>
      <c r="I116" s="158"/>
      <c r="J116" s="158"/>
      <c r="K116" s="158"/>
      <c r="L116" s="158"/>
      <c r="M116" s="158"/>
      <c r="N116" s="158"/>
    </row>
    <row r="117" s="155" customFormat="1" spans="1:14">
      <c r="A117" s="155">
        <v>116</v>
      </c>
      <c r="B117" s="155">
        <v>5178240</v>
      </c>
      <c r="C117" s="155">
        <v>158294140</v>
      </c>
      <c r="D117" s="157">
        <v>116</v>
      </c>
      <c r="E117" s="157">
        <v>35</v>
      </c>
      <c r="F117" s="157">
        <v>7800</v>
      </c>
      <c r="G117" s="157">
        <v>390</v>
      </c>
      <c r="H117" s="158">
        <f t="shared" si="3"/>
        <v>694200</v>
      </c>
      <c r="I117" s="158"/>
      <c r="J117" s="158"/>
      <c r="K117" s="158"/>
      <c r="L117" s="158"/>
      <c r="M117" s="158"/>
      <c r="N117" s="158"/>
    </row>
    <row r="118" s="155" customFormat="1" spans="1:16">
      <c r="A118" s="155">
        <v>117</v>
      </c>
      <c r="B118" s="155">
        <v>5307120</v>
      </c>
      <c r="C118" s="155">
        <v>163601260</v>
      </c>
      <c r="D118" s="157">
        <v>117</v>
      </c>
      <c r="E118" s="157">
        <v>35</v>
      </c>
      <c r="F118" s="157">
        <v>7800</v>
      </c>
      <c r="G118" s="157">
        <v>390</v>
      </c>
      <c r="H118" s="158">
        <f t="shared" si="3"/>
        <v>702000</v>
      </c>
      <c r="I118" s="158">
        <v>36</v>
      </c>
      <c r="J118" s="158">
        <f>VLOOKUP(E119,$A$2:$C$201,3,FALSE)</f>
        <v>2175620</v>
      </c>
      <c r="K118" s="158">
        <f>J118-H118-SUM(K76:K117)</f>
        <v>328620</v>
      </c>
      <c r="L118" s="158">
        <f>K118/G118/60</f>
        <v>14.0435897435897</v>
      </c>
      <c r="M118" s="158">
        <v>2</v>
      </c>
      <c r="N118" s="158">
        <f>L118-M118</f>
        <v>12.0435897435897</v>
      </c>
      <c r="O118" s="155">
        <f>IF(N118&lt;12,1,ROUNDUP(N118/12,0))</f>
        <v>2</v>
      </c>
      <c r="P118" s="155">
        <f>ROUNDUP(N118,0)</f>
        <v>13</v>
      </c>
    </row>
    <row r="119" s="155" customFormat="1" spans="1:14">
      <c r="A119" s="155">
        <v>118</v>
      </c>
      <c r="B119" s="155">
        <v>5437440</v>
      </c>
      <c r="C119" s="155">
        <v>169038700</v>
      </c>
      <c r="D119" s="157">
        <v>118</v>
      </c>
      <c r="E119" s="157">
        <v>37</v>
      </c>
      <c r="F119" s="157">
        <v>8000</v>
      </c>
      <c r="G119" s="157">
        <v>400</v>
      </c>
      <c r="H119" s="158">
        <f t="shared" si="3"/>
        <v>710000</v>
      </c>
      <c r="I119" s="158"/>
      <c r="J119" s="158"/>
      <c r="K119" s="158"/>
      <c r="L119" s="158"/>
      <c r="M119" s="158"/>
      <c r="N119" s="158"/>
    </row>
    <row r="120" s="155" customFormat="1" spans="1:14">
      <c r="A120" s="155">
        <v>119</v>
      </c>
      <c r="B120" s="155">
        <v>5569200</v>
      </c>
      <c r="C120" s="155">
        <v>174607900</v>
      </c>
      <c r="D120" s="157">
        <v>119</v>
      </c>
      <c r="E120" s="157">
        <v>37</v>
      </c>
      <c r="F120" s="157">
        <v>8000</v>
      </c>
      <c r="G120" s="157">
        <v>400</v>
      </c>
      <c r="H120" s="158">
        <f t="shared" si="3"/>
        <v>718000</v>
      </c>
      <c r="I120" s="158"/>
      <c r="J120" s="158"/>
      <c r="K120" s="158"/>
      <c r="L120" s="158"/>
      <c r="M120" s="158"/>
      <c r="N120" s="158"/>
    </row>
    <row r="121" s="155" customFormat="1" spans="1:14">
      <c r="A121" s="155">
        <v>120</v>
      </c>
      <c r="B121" s="155">
        <v>5709600</v>
      </c>
      <c r="C121" s="155">
        <v>180317500</v>
      </c>
      <c r="D121" s="157">
        <v>120</v>
      </c>
      <c r="E121" s="157">
        <v>37</v>
      </c>
      <c r="F121" s="157">
        <v>28000</v>
      </c>
      <c r="G121" s="157">
        <v>400</v>
      </c>
      <c r="H121" s="158">
        <f t="shared" si="3"/>
        <v>746000</v>
      </c>
      <c r="I121" s="158"/>
      <c r="J121" s="158"/>
      <c r="K121" s="158"/>
      <c r="L121" s="158"/>
      <c r="M121" s="158"/>
      <c r="N121" s="158"/>
    </row>
    <row r="122" s="155" customFormat="1" spans="1:14">
      <c r="A122" s="155">
        <v>121</v>
      </c>
      <c r="B122" s="155">
        <v>5851560</v>
      </c>
      <c r="C122" s="155">
        <v>186169060</v>
      </c>
      <c r="D122" s="157">
        <v>121</v>
      </c>
      <c r="E122" s="157">
        <v>37</v>
      </c>
      <c r="F122" s="157">
        <v>8200</v>
      </c>
      <c r="G122" s="157">
        <v>410</v>
      </c>
      <c r="H122" s="158">
        <f t="shared" si="3"/>
        <v>754200</v>
      </c>
      <c r="I122" s="158"/>
      <c r="J122" s="158"/>
      <c r="K122" s="158"/>
      <c r="L122" s="158"/>
      <c r="M122" s="158"/>
      <c r="N122" s="158"/>
    </row>
    <row r="123" s="155" customFormat="1" spans="1:14">
      <c r="A123" s="155">
        <v>122</v>
      </c>
      <c r="B123" s="155">
        <v>5995080</v>
      </c>
      <c r="C123" s="155">
        <v>192164140</v>
      </c>
      <c r="D123" s="157">
        <v>122</v>
      </c>
      <c r="E123" s="157">
        <v>37</v>
      </c>
      <c r="F123" s="157">
        <v>8200</v>
      </c>
      <c r="G123" s="157">
        <v>410</v>
      </c>
      <c r="H123" s="158">
        <f t="shared" si="3"/>
        <v>762400</v>
      </c>
      <c r="I123" s="158"/>
      <c r="J123" s="158"/>
      <c r="K123" s="158"/>
      <c r="L123" s="158"/>
      <c r="M123" s="158"/>
      <c r="N123" s="158"/>
    </row>
    <row r="124" s="155" customFormat="1" spans="1:16">
      <c r="A124" s="155">
        <v>123</v>
      </c>
      <c r="B124" s="155">
        <v>6140160</v>
      </c>
      <c r="C124" s="155">
        <v>198304300</v>
      </c>
      <c r="D124" s="157">
        <v>123</v>
      </c>
      <c r="E124" s="157">
        <v>37</v>
      </c>
      <c r="F124" s="157">
        <v>8200</v>
      </c>
      <c r="G124" s="157">
        <v>410</v>
      </c>
      <c r="H124" s="158">
        <f t="shared" si="3"/>
        <v>770600</v>
      </c>
      <c r="I124" s="158">
        <v>38</v>
      </c>
      <c r="J124" s="158">
        <f>VLOOKUP(E125,$A$2:$C$201,3,FALSE)</f>
        <v>2628500</v>
      </c>
      <c r="K124" s="158">
        <f>J124-H124-SUM(K76:K123)</f>
        <v>384280</v>
      </c>
      <c r="L124" s="158">
        <f>K124/G124/60</f>
        <v>15.6211382113821</v>
      </c>
      <c r="M124" s="158">
        <v>2</v>
      </c>
      <c r="N124" s="158">
        <f>L124-M124</f>
        <v>13.6211382113821</v>
      </c>
      <c r="O124" s="155">
        <f>IF(N124&lt;12,1,ROUNDUP(N124/12,0))</f>
        <v>2</v>
      </c>
      <c r="P124" s="155">
        <f>ROUNDUP(N124,0)</f>
        <v>14</v>
      </c>
    </row>
    <row r="125" s="155" customFormat="1" spans="1:14">
      <c r="A125" s="155">
        <v>124</v>
      </c>
      <c r="B125" s="155">
        <v>6286800</v>
      </c>
      <c r="C125" s="155">
        <v>238279300</v>
      </c>
      <c r="D125" s="157">
        <v>124</v>
      </c>
      <c r="E125" s="157">
        <v>39</v>
      </c>
      <c r="F125" s="157">
        <v>8400</v>
      </c>
      <c r="G125" s="157">
        <v>420</v>
      </c>
      <c r="H125" s="158">
        <f t="shared" si="3"/>
        <v>779000</v>
      </c>
      <c r="I125" s="158"/>
      <c r="J125" s="158"/>
      <c r="K125" s="158"/>
      <c r="L125" s="158"/>
      <c r="M125" s="158"/>
      <c r="N125" s="158"/>
    </row>
    <row r="126" s="155" customFormat="1" spans="1:14">
      <c r="A126" s="155">
        <v>125</v>
      </c>
      <c r="B126" s="155">
        <v>6435000</v>
      </c>
      <c r="C126" s="155">
        <v>211026100</v>
      </c>
      <c r="D126" s="157">
        <v>125</v>
      </c>
      <c r="E126" s="157">
        <v>39</v>
      </c>
      <c r="F126" s="157">
        <v>29400</v>
      </c>
      <c r="G126" s="157">
        <v>420</v>
      </c>
      <c r="H126" s="158">
        <f t="shared" si="3"/>
        <v>808400</v>
      </c>
      <c r="I126" s="158"/>
      <c r="J126" s="158"/>
      <c r="K126" s="158"/>
      <c r="L126" s="158"/>
      <c r="M126" s="158"/>
      <c r="N126" s="158"/>
    </row>
    <row r="127" s="155" customFormat="1" spans="1:14">
      <c r="A127" s="155">
        <v>126</v>
      </c>
      <c r="B127" s="155">
        <v>6584760</v>
      </c>
      <c r="C127" s="155">
        <v>217610860</v>
      </c>
      <c r="D127" s="157">
        <v>126</v>
      </c>
      <c r="E127" s="157">
        <v>39</v>
      </c>
      <c r="F127" s="157">
        <v>8400</v>
      </c>
      <c r="G127" s="157">
        <v>420</v>
      </c>
      <c r="H127" s="158">
        <f t="shared" si="3"/>
        <v>816800</v>
      </c>
      <c r="I127" s="158"/>
      <c r="J127" s="158"/>
      <c r="K127" s="158"/>
      <c r="L127" s="158"/>
      <c r="M127" s="158"/>
      <c r="N127" s="158"/>
    </row>
    <row r="128" s="155" customFormat="1" spans="1:14">
      <c r="A128" s="155">
        <v>127</v>
      </c>
      <c r="B128" s="155">
        <v>6736080</v>
      </c>
      <c r="C128" s="155">
        <v>224346940</v>
      </c>
      <c r="D128" s="157">
        <v>127</v>
      </c>
      <c r="E128" s="157">
        <v>39</v>
      </c>
      <c r="F128" s="157">
        <v>8600</v>
      </c>
      <c r="G128" s="157">
        <v>430</v>
      </c>
      <c r="H128" s="158">
        <f t="shared" si="3"/>
        <v>825400</v>
      </c>
      <c r="I128" s="158"/>
      <c r="J128" s="158"/>
      <c r="K128" s="158"/>
      <c r="L128" s="158"/>
      <c r="M128" s="158"/>
      <c r="N128" s="158"/>
    </row>
    <row r="129" s="155" customFormat="1" spans="1:14">
      <c r="A129" s="155">
        <v>128</v>
      </c>
      <c r="B129" s="155">
        <v>6888960</v>
      </c>
      <c r="C129" s="155">
        <v>231235900</v>
      </c>
      <c r="D129" s="157">
        <v>128</v>
      </c>
      <c r="E129" s="157">
        <v>39</v>
      </c>
      <c r="F129" s="157">
        <v>8600</v>
      </c>
      <c r="G129" s="157">
        <v>430</v>
      </c>
      <c r="H129" s="158">
        <f t="shared" si="3"/>
        <v>834000</v>
      </c>
      <c r="I129" s="158"/>
      <c r="J129" s="158"/>
      <c r="K129" s="158"/>
      <c r="L129" s="158"/>
      <c r="M129" s="158"/>
      <c r="N129" s="158"/>
    </row>
    <row r="130" s="155" customFormat="1" spans="1:16">
      <c r="A130" s="155">
        <v>129</v>
      </c>
      <c r="B130" s="155">
        <v>7043400</v>
      </c>
      <c r="C130" s="155">
        <v>238279300</v>
      </c>
      <c r="D130" s="157">
        <v>129</v>
      </c>
      <c r="E130" s="157">
        <v>39</v>
      </c>
      <c r="F130" s="157">
        <v>8600</v>
      </c>
      <c r="G130" s="157">
        <v>430</v>
      </c>
      <c r="H130" s="158">
        <f t="shared" si="3"/>
        <v>842600</v>
      </c>
      <c r="I130" s="158">
        <v>40</v>
      </c>
      <c r="J130" s="158">
        <f>VLOOKUP(E131,$A$2:$C$201,3,FALSE)</f>
        <v>3201100</v>
      </c>
      <c r="K130" s="158">
        <f>J130-H130-SUM(K76:K129)</f>
        <v>500600</v>
      </c>
      <c r="L130" s="158">
        <f>K130/G130/60</f>
        <v>19.4031007751938</v>
      </c>
      <c r="M130" s="158">
        <v>2</v>
      </c>
      <c r="N130" s="158">
        <f>L130-M130</f>
        <v>17.4031007751938</v>
      </c>
      <c r="O130" s="155">
        <f>IF(N130&lt;12,1,ROUNDUP(N130/12,0))</f>
        <v>2</v>
      </c>
      <c r="P130" s="155">
        <f>ROUNDUP(N130,0)</f>
        <v>18</v>
      </c>
    </row>
    <row r="131" s="155" customFormat="1" spans="1:14">
      <c r="A131" s="155">
        <v>130</v>
      </c>
      <c r="B131" s="155">
        <v>7207200</v>
      </c>
      <c r="C131" s="155">
        <v>245486500</v>
      </c>
      <c r="D131" s="157">
        <v>130</v>
      </c>
      <c r="E131" s="157">
        <v>41</v>
      </c>
      <c r="F131" s="157">
        <v>30800</v>
      </c>
      <c r="G131" s="157">
        <v>440</v>
      </c>
      <c r="H131" s="158">
        <f t="shared" si="3"/>
        <v>873400</v>
      </c>
      <c r="I131" s="158"/>
      <c r="J131" s="158"/>
      <c r="K131" s="158"/>
      <c r="L131" s="158"/>
      <c r="M131" s="158"/>
      <c r="N131" s="158"/>
    </row>
    <row r="132" s="155" customFormat="1" spans="1:14">
      <c r="A132" s="155">
        <v>131</v>
      </c>
      <c r="B132" s="155">
        <v>7372680</v>
      </c>
      <c r="C132" s="155">
        <v>252859180</v>
      </c>
      <c r="D132" s="157">
        <v>131</v>
      </c>
      <c r="E132" s="157">
        <v>41</v>
      </c>
      <c r="F132" s="157">
        <v>8800</v>
      </c>
      <c r="G132" s="157">
        <v>440</v>
      </c>
      <c r="H132" s="158">
        <f t="shared" si="3"/>
        <v>882200</v>
      </c>
      <c r="I132" s="158"/>
      <c r="J132" s="158"/>
      <c r="K132" s="158"/>
      <c r="L132" s="158"/>
      <c r="M132" s="158"/>
      <c r="N132" s="158"/>
    </row>
    <row r="133" s="155" customFormat="1" spans="1:14">
      <c r="A133" s="155">
        <v>132</v>
      </c>
      <c r="B133" s="155">
        <v>7539840</v>
      </c>
      <c r="C133" s="155">
        <v>260399020</v>
      </c>
      <c r="D133" s="157">
        <v>132</v>
      </c>
      <c r="E133" s="157">
        <v>41</v>
      </c>
      <c r="F133" s="157">
        <v>8800</v>
      </c>
      <c r="G133" s="157">
        <v>440</v>
      </c>
      <c r="H133" s="158">
        <f t="shared" si="3"/>
        <v>891000</v>
      </c>
      <c r="I133" s="158"/>
      <c r="J133" s="158"/>
      <c r="K133" s="158"/>
      <c r="L133" s="158"/>
      <c r="M133" s="158"/>
      <c r="N133" s="158"/>
    </row>
    <row r="134" s="155" customFormat="1" spans="1:14">
      <c r="A134" s="155">
        <v>133</v>
      </c>
      <c r="B134" s="155">
        <v>7708680</v>
      </c>
      <c r="C134" s="155">
        <v>268107700</v>
      </c>
      <c r="D134" s="157">
        <v>133</v>
      </c>
      <c r="E134" s="157">
        <v>41</v>
      </c>
      <c r="F134" s="157">
        <v>9000</v>
      </c>
      <c r="G134" s="157">
        <v>450</v>
      </c>
      <c r="H134" s="158">
        <f t="shared" si="3"/>
        <v>900000</v>
      </c>
      <c r="I134" s="158"/>
      <c r="J134" s="158"/>
      <c r="K134" s="158"/>
      <c r="L134" s="158"/>
      <c r="M134" s="158"/>
      <c r="N134" s="158"/>
    </row>
    <row r="135" s="155" customFormat="1" spans="1:14">
      <c r="A135" s="155">
        <v>134</v>
      </c>
      <c r="B135" s="155">
        <v>7879200</v>
      </c>
      <c r="C135" s="155">
        <v>275986900</v>
      </c>
      <c r="D135" s="157">
        <v>134</v>
      </c>
      <c r="E135" s="157">
        <v>41</v>
      </c>
      <c r="F135" s="157">
        <v>9000</v>
      </c>
      <c r="G135" s="157">
        <v>450</v>
      </c>
      <c r="H135" s="158">
        <f t="shared" si="3"/>
        <v>909000</v>
      </c>
      <c r="I135" s="158"/>
      <c r="J135" s="158"/>
      <c r="K135" s="158"/>
      <c r="L135" s="158"/>
      <c r="M135" s="158"/>
      <c r="N135" s="158"/>
    </row>
    <row r="136" s="155" customFormat="1" spans="1:16">
      <c r="A136" s="155">
        <v>135</v>
      </c>
      <c r="B136" s="155">
        <v>8051400</v>
      </c>
      <c r="C136" s="155">
        <v>284038300</v>
      </c>
      <c r="D136" s="157">
        <v>135</v>
      </c>
      <c r="E136" s="157">
        <v>41</v>
      </c>
      <c r="F136" s="157">
        <v>31500</v>
      </c>
      <c r="G136" s="157">
        <v>450</v>
      </c>
      <c r="H136" s="158">
        <f t="shared" si="3"/>
        <v>940500</v>
      </c>
      <c r="I136" s="158">
        <v>42</v>
      </c>
      <c r="J136" s="158">
        <f>VLOOKUP(E137,$A$2:$C$201,3,FALSE)</f>
        <v>3800500</v>
      </c>
      <c r="K136" s="158">
        <f>J136-H136-SUM(K76:K135)</f>
        <v>501500</v>
      </c>
      <c r="L136" s="158">
        <f>K136/G136/60</f>
        <v>18.5740740740741</v>
      </c>
      <c r="M136" s="158">
        <v>2</v>
      </c>
      <c r="N136" s="158">
        <f>L136-M136</f>
        <v>16.5740740740741</v>
      </c>
      <c r="O136" s="155">
        <f>IF(N136&lt;12,1,ROUNDUP(N136/12,0))</f>
        <v>2</v>
      </c>
      <c r="P136" s="155">
        <f>ROUNDUP(N136,0)</f>
        <v>17</v>
      </c>
    </row>
    <row r="137" s="155" customFormat="1" spans="1:14">
      <c r="A137" s="155">
        <v>136</v>
      </c>
      <c r="B137" s="155">
        <v>8230280</v>
      </c>
      <c r="C137" s="155">
        <v>292268580</v>
      </c>
      <c r="D137" s="157">
        <v>136</v>
      </c>
      <c r="E137" s="157">
        <v>43</v>
      </c>
      <c r="F137" s="157">
        <v>9200</v>
      </c>
      <c r="G137" s="157">
        <v>460</v>
      </c>
      <c r="H137" s="158">
        <f t="shared" si="3"/>
        <v>949700</v>
      </c>
      <c r="I137" s="158"/>
      <c r="J137" s="158"/>
      <c r="K137" s="158"/>
      <c r="L137" s="158"/>
      <c r="M137" s="158"/>
      <c r="N137" s="158"/>
    </row>
    <row r="138" s="155" customFormat="1" spans="1:14">
      <c r="A138" s="155">
        <v>137</v>
      </c>
      <c r="B138" s="155">
        <v>8400840</v>
      </c>
      <c r="C138" s="155">
        <v>300669420</v>
      </c>
      <c r="D138" s="157">
        <v>137</v>
      </c>
      <c r="E138" s="157">
        <v>43</v>
      </c>
      <c r="F138" s="157">
        <v>9200</v>
      </c>
      <c r="G138" s="157">
        <v>460</v>
      </c>
      <c r="H138" s="158">
        <f t="shared" si="3"/>
        <v>958900</v>
      </c>
      <c r="I138" s="158"/>
      <c r="J138" s="158"/>
      <c r="K138" s="158"/>
      <c r="L138" s="158"/>
      <c r="M138" s="158"/>
      <c r="N138" s="158"/>
    </row>
    <row r="139" s="155" customFormat="1" spans="1:14">
      <c r="A139" s="155">
        <v>138</v>
      </c>
      <c r="B139" s="155">
        <v>8578080</v>
      </c>
      <c r="C139" s="155">
        <v>309247500</v>
      </c>
      <c r="D139" s="157">
        <v>138</v>
      </c>
      <c r="E139" s="157">
        <v>43</v>
      </c>
      <c r="F139" s="157">
        <v>9200</v>
      </c>
      <c r="G139" s="157">
        <v>460</v>
      </c>
      <c r="H139" s="158">
        <f t="shared" si="3"/>
        <v>968100</v>
      </c>
      <c r="I139" s="158"/>
      <c r="J139" s="158"/>
      <c r="K139" s="158"/>
      <c r="L139" s="158"/>
      <c r="M139" s="158"/>
      <c r="N139" s="158"/>
    </row>
    <row r="140" s="155" customFormat="1" spans="1:14">
      <c r="A140" s="155">
        <v>139</v>
      </c>
      <c r="B140" s="155">
        <v>8757000</v>
      </c>
      <c r="C140" s="155">
        <v>318004500</v>
      </c>
      <c r="D140" s="157">
        <v>139</v>
      </c>
      <c r="E140" s="157">
        <v>43</v>
      </c>
      <c r="F140" s="157">
        <v>9400</v>
      </c>
      <c r="G140" s="157">
        <v>470</v>
      </c>
      <c r="H140" s="158">
        <f t="shared" si="3"/>
        <v>977500</v>
      </c>
      <c r="I140" s="158"/>
      <c r="J140" s="158"/>
      <c r="K140" s="158"/>
      <c r="L140" s="158"/>
      <c r="M140" s="158"/>
      <c r="N140" s="158"/>
    </row>
    <row r="141" s="155" customFormat="1" spans="1:14">
      <c r="A141" s="155">
        <v>140</v>
      </c>
      <c r="B141" s="155">
        <v>8946000</v>
      </c>
      <c r="C141" s="155">
        <v>326950500</v>
      </c>
      <c r="D141" s="157">
        <v>140</v>
      </c>
      <c r="E141" s="157">
        <v>43</v>
      </c>
      <c r="F141" s="157">
        <v>32900</v>
      </c>
      <c r="G141" s="157">
        <v>470</v>
      </c>
      <c r="H141" s="158">
        <f t="shared" ref="H141:H204" si="4">$H140+$F141</f>
        <v>1010400</v>
      </c>
      <c r="I141" s="158"/>
      <c r="J141" s="158"/>
      <c r="K141" s="158"/>
      <c r="L141" s="158"/>
      <c r="M141" s="158"/>
      <c r="N141" s="158"/>
    </row>
    <row r="142" s="155" customFormat="1" spans="1:16">
      <c r="A142" s="155">
        <v>141</v>
      </c>
      <c r="B142" s="155">
        <v>9136800</v>
      </c>
      <c r="C142" s="155">
        <v>336087300</v>
      </c>
      <c r="D142" s="157">
        <v>141</v>
      </c>
      <c r="E142" s="157">
        <v>43</v>
      </c>
      <c r="F142" s="157">
        <v>9400</v>
      </c>
      <c r="G142" s="157">
        <v>470</v>
      </c>
      <c r="H142" s="158">
        <f t="shared" si="4"/>
        <v>1019800</v>
      </c>
      <c r="I142" s="158">
        <v>44</v>
      </c>
      <c r="J142" s="158">
        <f>VLOOKUP(E143,$A$2:$C$201,3,FALSE)</f>
        <v>4481500</v>
      </c>
      <c r="K142" s="158">
        <f>J142-H142-SUM(K76:K141)</f>
        <v>601700</v>
      </c>
      <c r="L142" s="158">
        <f>K142/G142/60</f>
        <v>21.3368794326241</v>
      </c>
      <c r="M142" s="158">
        <v>2</v>
      </c>
      <c r="N142" s="158">
        <f>L142-M142</f>
        <v>19.3368794326241</v>
      </c>
      <c r="O142" s="155">
        <f>IF(N142&lt;12,1,ROUNDUP(N142/12,0))</f>
        <v>2</v>
      </c>
      <c r="P142" s="155">
        <f>ROUNDUP(N142,0)</f>
        <v>20</v>
      </c>
    </row>
    <row r="143" s="155" customFormat="1" spans="1:14">
      <c r="A143" s="155">
        <v>142</v>
      </c>
      <c r="B143" s="155">
        <v>9329400</v>
      </c>
      <c r="C143" s="155">
        <v>345416700</v>
      </c>
      <c r="D143" s="157">
        <v>142</v>
      </c>
      <c r="E143" s="157">
        <v>45</v>
      </c>
      <c r="F143" s="157">
        <v>9600</v>
      </c>
      <c r="G143" s="157">
        <v>480</v>
      </c>
      <c r="H143" s="158">
        <f t="shared" si="4"/>
        <v>1029400</v>
      </c>
      <c r="I143" s="158"/>
      <c r="J143" s="158"/>
      <c r="K143" s="158"/>
      <c r="L143" s="158"/>
      <c r="M143" s="158"/>
      <c r="N143" s="158"/>
    </row>
    <row r="144" s="155" customFormat="1" spans="1:14">
      <c r="A144" s="155">
        <v>143</v>
      </c>
      <c r="B144" s="155">
        <v>9523800</v>
      </c>
      <c r="C144" s="155">
        <v>354940500</v>
      </c>
      <c r="D144" s="157">
        <v>143</v>
      </c>
      <c r="E144" s="157">
        <v>45</v>
      </c>
      <c r="F144" s="157">
        <v>9600</v>
      </c>
      <c r="G144" s="157">
        <v>480</v>
      </c>
      <c r="H144" s="158">
        <f t="shared" si="4"/>
        <v>1039000</v>
      </c>
      <c r="I144" s="158"/>
      <c r="J144" s="158"/>
      <c r="K144" s="158"/>
      <c r="L144" s="158"/>
      <c r="M144" s="158"/>
      <c r="N144" s="158"/>
    </row>
    <row r="145" s="155" customFormat="1" spans="1:14">
      <c r="A145" s="155">
        <v>144</v>
      </c>
      <c r="B145" s="155">
        <v>9720000</v>
      </c>
      <c r="C145" s="155">
        <v>364660500</v>
      </c>
      <c r="D145" s="157">
        <v>144</v>
      </c>
      <c r="E145" s="157">
        <v>45</v>
      </c>
      <c r="F145" s="157">
        <v>9600</v>
      </c>
      <c r="G145" s="157">
        <v>480</v>
      </c>
      <c r="H145" s="158">
        <f t="shared" si="4"/>
        <v>1048600</v>
      </c>
      <c r="I145" s="158"/>
      <c r="J145" s="158"/>
      <c r="K145" s="158"/>
      <c r="L145" s="158"/>
      <c r="M145" s="158"/>
      <c r="N145" s="158"/>
    </row>
    <row r="146" s="155" customFormat="1" spans="1:14">
      <c r="A146" s="155">
        <v>145</v>
      </c>
      <c r="B146" s="155">
        <v>9918000</v>
      </c>
      <c r="C146" s="155">
        <v>374578500</v>
      </c>
      <c r="D146" s="157">
        <v>145</v>
      </c>
      <c r="E146" s="157">
        <v>45</v>
      </c>
      <c r="F146" s="157">
        <v>34300</v>
      </c>
      <c r="G146" s="157">
        <v>490</v>
      </c>
      <c r="H146" s="158">
        <f t="shared" si="4"/>
        <v>1082900</v>
      </c>
      <c r="I146" s="158"/>
      <c r="J146" s="158"/>
      <c r="K146" s="158"/>
      <c r="L146" s="158"/>
      <c r="M146" s="158"/>
      <c r="N146" s="158"/>
    </row>
    <row r="147" s="155" customFormat="1" spans="1:14">
      <c r="A147" s="155">
        <v>146</v>
      </c>
      <c r="B147" s="155">
        <v>10117800</v>
      </c>
      <c r="C147" s="155">
        <v>384696300</v>
      </c>
      <c r="D147" s="157">
        <v>146</v>
      </c>
      <c r="E147" s="157">
        <v>45</v>
      </c>
      <c r="F147" s="157">
        <v>9800</v>
      </c>
      <c r="G147" s="157">
        <v>490</v>
      </c>
      <c r="H147" s="158">
        <f t="shared" si="4"/>
        <v>1092700</v>
      </c>
      <c r="I147" s="158"/>
      <c r="J147" s="158"/>
      <c r="K147" s="158"/>
      <c r="L147" s="158"/>
      <c r="M147" s="158"/>
      <c r="N147" s="158"/>
    </row>
    <row r="148" s="155" customFormat="1" spans="1:16">
      <c r="A148" s="155">
        <v>147</v>
      </c>
      <c r="B148" s="155">
        <v>10319400</v>
      </c>
      <c r="C148" s="155">
        <v>395015700</v>
      </c>
      <c r="D148" s="157">
        <v>147</v>
      </c>
      <c r="E148" s="157">
        <v>45</v>
      </c>
      <c r="F148" s="157">
        <v>9800</v>
      </c>
      <c r="G148" s="157">
        <v>490</v>
      </c>
      <c r="H148" s="158">
        <f t="shared" si="4"/>
        <v>1102500</v>
      </c>
      <c r="I148" s="158">
        <v>46</v>
      </c>
      <c r="J148" s="158">
        <f>VLOOKUP(E149,$A$2:$C$201,3,FALSE)</f>
        <v>5248900</v>
      </c>
      <c r="K148" s="158">
        <f>J148-H148-SUM(K76:K147)</f>
        <v>684700</v>
      </c>
      <c r="L148" s="158">
        <f>K148/G148/60</f>
        <v>23.2891156462585</v>
      </c>
      <c r="M148" s="158">
        <v>2</v>
      </c>
      <c r="N148" s="158">
        <f>L148-M148</f>
        <v>21.2891156462585</v>
      </c>
      <c r="O148" s="155">
        <f>IF(N148&lt;12,1,ROUNDUP(N148/12,0))</f>
        <v>2</v>
      </c>
      <c r="P148" s="155">
        <f>ROUNDUP(N148,0)</f>
        <v>22</v>
      </c>
    </row>
    <row r="149" s="155" customFormat="1" spans="1:14">
      <c r="A149" s="155">
        <v>148</v>
      </c>
      <c r="B149" s="155">
        <v>10522800</v>
      </c>
      <c r="C149" s="155">
        <v>405538500</v>
      </c>
      <c r="D149" s="157">
        <v>148</v>
      </c>
      <c r="E149" s="157">
        <v>47</v>
      </c>
      <c r="F149" s="157">
        <v>10000</v>
      </c>
      <c r="G149" s="157">
        <v>500</v>
      </c>
      <c r="H149" s="158">
        <f t="shared" si="4"/>
        <v>1112500</v>
      </c>
      <c r="I149" s="158"/>
      <c r="J149" s="158"/>
      <c r="K149" s="158"/>
      <c r="L149" s="158"/>
      <c r="M149" s="158"/>
      <c r="N149" s="158"/>
    </row>
    <row r="150" s="155" customFormat="1" spans="1:14">
      <c r="A150" s="155">
        <v>149</v>
      </c>
      <c r="B150" s="155">
        <v>10728000</v>
      </c>
      <c r="C150" s="155">
        <v>416266500</v>
      </c>
      <c r="D150" s="157">
        <v>149</v>
      </c>
      <c r="E150" s="157">
        <v>47</v>
      </c>
      <c r="F150" s="157">
        <v>10000</v>
      </c>
      <c r="G150" s="157">
        <v>500</v>
      </c>
      <c r="H150" s="158">
        <f t="shared" si="4"/>
        <v>1122500</v>
      </c>
      <c r="I150" s="158"/>
      <c r="J150" s="158"/>
      <c r="K150" s="158"/>
      <c r="L150" s="158"/>
      <c r="M150" s="158"/>
      <c r="N150" s="158"/>
    </row>
    <row r="151" s="155" customFormat="1" spans="1:14">
      <c r="A151" s="155">
        <v>150</v>
      </c>
      <c r="B151" s="155">
        <v>10944000</v>
      </c>
      <c r="C151" s="155">
        <v>427210500</v>
      </c>
      <c r="D151" s="157">
        <v>150</v>
      </c>
      <c r="E151" s="157">
        <v>47</v>
      </c>
      <c r="F151" s="157">
        <v>35000</v>
      </c>
      <c r="G151" s="157">
        <v>500</v>
      </c>
      <c r="H151" s="158">
        <f t="shared" si="4"/>
        <v>1157500</v>
      </c>
      <c r="I151" s="158"/>
      <c r="J151" s="158"/>
      <c r="K151" s="158"/>
      <c r="L151" s="158"/>
      <c r="M151" s="158"/>
      <c r="N151" s="158"/>
    </row>
    <row r="152" s="155" customFormat="1" spans="1:14">
      <c r="A152" s="155">
        <v>151</v>
      </c>
      <c r="B152" s="155">
        <v>11161920</v>
      </c>
      <c r="C152" s="155">
        <v>438372420</v>
      </c>
      <c r="D152" s="157">
        <v>151</v>
      </c>
      <c r="E152" s="157">
        <v>47</v>
      </c>
      <c r="F152" s="157">
        <v>10200</v>
      </c>
      <c r="G152" s="157">
        <v>510</v>
      </c>
      <c r="H152" s="158">
        <f t="shared" si="4"/>
        <v>1167700</v>
      </c>
      <c r="I152" s="158"/>
      <c r="J152" s="158"/>
      <c r="K152" s="158"/>
      <c r="L152" s="158"/>
      <c r="M152" s="158"/>
      <c r="N152" s="158"/>
    </row>
    <row r="153" s="155" customFormat="1" spans="1:14">
      <c r="A153" s="155">
        <v>152</v>
      </c>
      <c r="B153" s="155">
        <v>11381760</v>
      </c>
      <c r="C153" s="155">
        <v>449754180</v>
      </c>
      <c r="D153" s="157">
        <v>152</v>
      </c>
      <c r="E153" s="157">
        <v>47</v>
      </c>
      <c r="F153" s="157">
        <v>10200</v>
      </c>
      <c r="G153" s="157">
        <v>510</v>
      </c>
      <c r="H153" s="158">
        <f t="shared" si="4"/>
        <v>1177900</v>
      </c>
      <c r="I153" s="158"/>
      <c r="J153" s="158"/>
      <c r="K153" s="158"/>
      <c r="L153" s="158"/>
      <c r="M153" s="158"/>
      <c r="N153" s="158"/>
    </row>
    <row r="154" s="155" customFormat="1" spans="1:16">
      <c r="A154" s="155">
        <v>153</v>
      </c>
      <c r="B154" s="155">
        <v>11603520</v>
      </c>
      <c r="C154" s="155">
        <v>461357700</v>
      </c>
      <c r="D154" s="157">
        <v>153</v>
      </c>
      <c r="E154" s="157">
        <v>47</v>
      </c>
      <c r="F154" s="157">
        <v>10200</v>
      </c>
      <c r="G154" s="157">
        <v>510</v>
      </c>
      <c r="H154" s="158">
        <f t="shared" si="4"/>
        <v>1188100</v>
      </c>
      <c r="I154" s="158">
        <v>48</v>
      </c>
      <c r="J154" s="158">
        <f>VLOOKUP(E155,$A$2:$C$201,3,FALSE)</f>
        <v>6107500</v>
      </c>
      <c r="K154" s="158">
        <f>J154-H154-SUM(K76:K153)</f>
        <v>773000</v>
      </c>
      <c r="L154" s="158">
        <f>K154/G154/60</f>
        <v>25.2614379084967</v>
      </c>
      <c r="M154" s="158">
        <v>2</v>
      </c>
      <c r="N154" s="158">
        <f>L154-M154</f>
        <v>23.2614379084967</v>
      </c>
      <c r="O154" s="155">
        <f>IF(N154&lt;12,1,ROUNDUP(N154/12,0))</f>
        <v>2</v>
      </c>
      <c r="P154" s="155">
        <f>ROUNDUP(N154,0)</f>
        <v>24</v>
      </c>
    </row>
    <row r="155" s="155" customFormat="1" spans="1:14">
      <c r="A155" s="155">
        <v>154</v>
      </c>
      <c r="B155" s="155">
        <v>11827200</v>
      </c>
      <c r="C155" s="155">
        <v>473184900</v>
      </c>
      <c r="D155" s="157">
        <v>154</v>
      </c>
      <c r="E155" s="157">
        <v>49</v>
      </c>
      <c r="F155" s="157">
        <v>10400</v>
      </c>
      <c r="G155" s="157">
        <v>520</v>
      </c>
      <c r="H155" s="158">
        <f t="shared" si="4"/>
        <v>1198500</v>
      </c>
      <c r="I155" s="158"/>
      <c r="J155" s="158"/>
      <c r="K155" s="158"/>
      <c r="L155" s="158"/>
      <c r="M155" s="158"/>
      <c r="N155" s="158"/>
    </row>
    <row r="156" s="155" customFormat="1" spans="1:14">
      <c r="A156" s="155">
        <v>155</v>
      </c>
      <c r="B156" s="155">
        <v>12052800</v>
      </c>
      <c r="C156" s="155">
        <v>485237700</v>
      </c>
      <c r="D156" s="157">
        <v>155</v>
      </c>
      <c r="E156" s="157">
        <v>49</v>
      </c>
      <c r="F156" s="157">
        <v>36400</v>
      </c>
      <c r="G156" s="157">
        <v>520</v>
      </c>
      <c r="H156" s="158">
        <f t="shared" si="4"/>
        <v>1234900</v>
      </c>
      <c r="I156" s="158"/>
      <c r="J156" s="158"/>
      <c r="K156" s="158"/>
      <c r="L156" s="158"/>
      <c r="M156" s="158"/>
      <c r="N156" s="158"/>
    </row>
    <row r="157" s="155" customFormat="1" spans="1:14">
      <c r="A157" s="155">
        <v>156</v>
      </c>
      <c r="B157" s="155">
        <v>12280320</v>
      </c>
      <c r="C157" s="155">
        <v>497518020</v>
      </c>
      <c r="D157" s="157">
        <v>156</v>
      </c>
      <c r="E157" s="157">
        <v>49</v>
      </c>
      <c r="F157" s="157">
        <v>10400</v>
      </c>
      <c r="G157" s="157">
        <v>520</v>
      </c>
      <c r="H157" s="158">
        <f t="shared" si="4"/>
        <v>1245300</v>
      </c>
      <c r="I157" s="158"/>
      <c r="J157" s="158"/>
      <c r="K157" s="158"/>
      <c r="L157" s="158"/>
      <c r="M157" s="158"/>
      <c r="N157" s="158"/>
    </row>
    <row r="158" s="155" customFormat="1" spans="1:14">
      <c r="A158" s="155">
        <v>157</v>
      </c>
      <c r="B158" s="155">
        <v>13009760</v>
      </c>
      <c r="C158" s="155">
        <v>510527780</v>
      </c>
      <c r="D158" s="157">
        <v>157</v>
      </c>
      <c r="E158" s="157">
        <v>49</v>
      </c>
      <c r="F158" s="157">
        <v>10600</v>
      </c>
      <c r="G158" s="157">
        <v>530</v>
      </c>
      <c r="H158" s="158">
        <f t="shared" si="4"/>
        <v>1255900</v>
      </c>
      <c r="I158" s="158"/>
      <c r="J158" s="158"/>
      <c r="K158" s="158"/>
      <c r="L158" s="158"/>
      <c r="M158" s="158"/>
      <c r="N158" s="158"/>
    </row>
    <row r="159" s="155" customFormat="1" spans="1:14">
      <c r="A159" s="155">
        <v>158</v>
      </c>
      <c r="B159" s="155">
        <v>12741120</v>
      </c>
      <c r="C159" s="155">
        <v>523268900</v>
      </c>
      <c r="D159" s="157">
        <v>158</v>
      </c>
      <c r="E159" s="157">
        <v>49</v>
      </c>
      <c r="F159" s="157">
        <v>10600</v>
      </c>
      <c r="G159" s="157">
        <v>530</v>
      </c>
      <c r="H159" s="158">
        <f t="shared" si="4"/>
        <v>1266500</v>
      </c>
      <c r="I159" s="158"/>
      <c r="J159" s="158"/>
      <c r="K159" s="158"/>
      <c r="L159" s="158"/>
      <c r="M159" s="158"/>
      <c r="N159" s="158"/>
    </row>
    <row r="160" s="155" customFormat="1" spans="1:16">
      <c r="A160" s="155">
        <v>159</v>
      </c>
      <c r="B160" s="155">
        <v>12974400</v>
      </c>
      <c r="C160" s="155">
        <v>536243300</v>
      </c>
      <c r="D160" s="157">
        <v>159</v>
      </c>
      <c r="E160" s="157">
        <v>49</v>
      </c>
      <c r="F160" s="157">
        <v>10600</v>
      </c>
      <c r="G160" s="157">
        <v>530</v>
      </c>
      <c r="H160" s="158">
        <f t="shared" si="4"/>
        <v>1277100</v>
      </c>
      <c r="I160" s="158">
        <v>50</v>
      </c>
      <c r="J160" s="158">
        <f>VLOOKUP(E161,$A$2:$C$201,3,FALSE)</f>
        <v>7071220</v>
      </c>
      <c r="K160" s="158">
        <f>J160-H160-SUM(K76:K159)</f>
        <v>874720</v>
      </c>
      <c r="L160" s="158">
        <f>K160/G160/60</f>
        <v>27.5069182389937</v>
      </c>
      <c r="M160" s="158">
        <v>2</v>
      </c>
      <c r="N160" s="158">
        <f>L160-M160</f>
        <v>25.5069182389937</v>
      </c>
      <c r="O160" s="155">
        <f>IF(N160&lt;12,1,ROUNDUP(N160/12,0))</f>
        <v>3</v>
      </c>
      <c r="P160" s="155">
        <f>ROUNDUP(N160,0)</f>
        <v>26</v>
      </c>
    </row>
    <row r="161" s="155" customFormat="1" spans="1:14">
      <c r="A161" s="155">
        <v>160</v>
      </c>
      <c r="B161" s="155">
        <v>13219200</v>
      </c>
      <c r="C161" s="155">
        <v>549462500</v>
      </c>
      <c r="D161" s="157">
        <v>160</v>
      </c>
      <c r="E161" s="157">
        <v>51</v>
      </c>
      <c r="F161" s="157">
        <v>37800</v>
      </c>
      <c r="G161" s="157">
        <v>540</v>
      </c>
      <c r="H161" s="158">
        <f t="shared" si="4"/>
        <v>1314900</v>
      </c>
      <c r="I161" s="158"/>
      <c r="J161" s="158"/>
      <c r="K161" s="158"/>
      <c r="L161" s="158"/>
      <c r="M161" s="158"/>
      <c r="N161" s="158"/>
    </row>
    <row r="162" s="155" customFormat="1" spans="1:14">
      <c r="A162" s="155">
        <v>161</v>
      </c>
      <c r="B162" s="155">
        <v>13466040</v>
      </c>
      <c r="C162" s="155">
        <v>562928540</v>
      </c>
      <c r="D162" s="157">
        <v>161</v>
      </c>
      <c r="E162" s="157">
        <v>51</v>
      </c>
      <c r="F162" s="157">
        <v>10800</v>
      </c>
      <c r="G162" s="157">
        <v>540</v>
      </c>
      <c r="H162" s="158">
        <f t="shared" si="4"/>
        <v>1325700</v>
      </c>
      <c r="I162" s="158"/>
      <c r="J162" s="158"/>
      <c r="K162" s="158"/>
      <c r="L162" s="158"/>
      <c r="M162" s="158"/>
      <c r="N162" s="158"/>
    </row>
    <row r="163" s="155" customFormat="1" spans="1:14">
      <c r="A163" s="155">
        <v>162</v>
      </c>
      <c r="B163" s="155">
        <v>13714920</v>
      </c>
      <c r="C163" s="155">
        <v>576643460</v>
      </c>
      <c r="D163" s="157">
        <v>162</v>
      </c>
      <c r="E163" s="157">
        <v>51</v>
      </c>
      <c r="F163" s="157">
        <v>10800</v>
      </c>
      <c r="G163" s="157">
        <v>540</v>
      </c>
      <c r="H163" s="158">
        <f t="shared" si="4"/>
        <v>1336500</v>
      </c>
      <c r="I163" s="158"/>
      <c r="J163" s="158"/>
      <c r="K163" s="158"/>
      <c r="L163" s="158"/>
      <c r="M163" s="158"/>
      <c r="N163" s="158"/>
    </row>
    <row r="164" s="155" customFormat="1" spans="1:14">
      <c r="A164" s="155">
        <v>163</v>
      </c>
      <c r="B164" s="155">
        <v>13965840</v>
      </c>
      <c r="C164" s="155">
        <v>590609300</v>
      </c>
      <c r="D164" s="157">
        <v>163</v>
      </c>
      <c r="E164" s="157">
        <v>51</v>
      </c>
      <c r="F164" s="157">
        <v>11000</v>
      </c>
      <c r="G164" s="157">
        <v>550</v>
      </c>
      <c r="H164" s="158">
        <f t="shared" si="4"/>
        <v>1347500</v>
      </c>
      <c r="I164" s="158"/>
      <c r="J164" s="158"/>
      <c r="K164" s="158"/>
      <c r="L164" s="158"/>
      <c r="M164" s="158"/>
      <c r="N164" s="158"/>
    </row>
    <row r="165" s="155" customFormat="1" spans="1:14">
      <c r="A165" s="155">
        <v>164</v>
      </c>
      <c r="B165" s="155">
        <v>14218800</v>
      </c>
      <c r="C165" s="155">
        <v>604828100</v>
      </c>
      <c r="D165" s="157">
        <v>164</v>
      </c>
      <c r="E165" s="157">
        <v>51</v>
      </c>
      <c r="F165" s="157">
        <v>11000</v>
      </c>
      <c r="G165" s="157">
        <v>550</v>
      </c>
      <c r="H165" s="158">
        <f t="shared" si="4"/>
        <v>1358500</v>
      </c>
      <c r="I165" s="158"/>
      <c r="J165" s="158"/>
      <c r="K165" s="158"/>
      <c r="L165" s="158"/>
      <c r="M165" s="158"/>
      <c r="N165" s="158"/>
    </row>
    <row r="166" s="155" customFormat="1" spans="1:16">
      <c r="A166" s="155">
        <v>165</v>
      </c>
      <c r="B166" s="155">
        <v>14473800</v>
      </c>
      <c r="C166" s="155">
        <v>619301900</v>
      </c>
      <c r="D166" s="157">
        <v>165</v>
      </c>
      <c r="E166" s="157">
        <v>51</v>
      </c>
      <c r="F166" s="157">
        <v>38500</v>
      </c>
      <c r="G166" s="157">
        <v>550</v>
      </c>
      <c r="H166" s="158">
        <f t="shared" si="4"/>
        <v>1397000</v>
      </c>
      <c r="I166" s="158">
        <v>52</v>
      </c>
      <c r="J166" s="158">
        <f>VLOOKUP(E167,$A$2:$C$201,3,FALSE)</f>
        <v>8148700</v>
      </c>
      <c r="K166" s="158">
        <f>J166-H166-SUM(K76:K165)</f>
        <v>957580</v>
      </c>
      <c r="L166" s="158">
        <f>K166/G166/60</f>
        <v>29.0175757575758</v>
      </c>
      <c r="M166" s="158">
        <v>2</v>
      </c>
      <c r="N166" s="158">
        <f>L166-M166</f>
        <v>27.0175757575758</v>
      </c>
      <c r="O166" s="155">
        <f>IF(N166&lt;12,1,ROUNDUP(N166/12,0))</f>
        <v>3</v>
      </c>
      <c r="P166" s="155">
        <f>ROUNDUP(N166,0)</f>
        <v>28</v>
      </c>
    </row>
    <row r="167" s="155" customFormat="1" spans="1:14">
      <c r="A167" s="155">
        <v>166</v>
      </c>
      <c r="B167" s="155">
        <v>14730840</v>
      </c>
      <c r="C167" s="155">
        <v>634032740</v>
      </c>
      <c r="D167" s="157">
        <v>166</v>
      </c>
      <c r="E167" s="157">
        <v>53</v>
      </c>
      <c r="F167" s="157">
        <v>11200</v>
      </c>
      <c r="G167" s="157">
        <v>560</v>
      </c>
      <c r="H167" s="158">
        <f t="shared" si="4"/>
        <v>1408200</v>
      </c>
      <c r="I167" s="158"/>
      <c r="J167" s="158"/>
      <c r="K167" s="158"/>
      <c r="L167" s="158"/>
      <c r="M167" s="158"/>
      <c r="N167" s="158"/>
    </row>
    <row r="168" s="155" customFormat="1" spans="1:14">
      <c r="A168" s="155">
        <v>167</v>
      </c>
      <c r="B168" s="155">
        <v>14989920</v>
      </c>
      <c r="C168" s="155">
        <v>649022660</v>
      </c>
      <c r="D168" s="157">
        <v>167</v>
      </c>
      <c r="E168" s="157">
        <v>53</v>
      </c>
      <c r="F168" s="157">
        <v>11200</v>
      </c>
      <c r="G168" s="157">
        <v>560</v>
      </c>
      <c r="H168" s="158">
        <f t="shared" si="4"/>
        <v>1419400</v>
      </c>
      <c r="I168" s="158"/>
      <c r="J168" s="158"/>
      <c r="K168" s="158"/>
      <c r="L168" s="158"/>
      <c r="M168" s="158"/>
      <c r="N168" s="158"/>
    </row>
    <row r="169" s="155" customFormat="1" spans="1:14">
      <c r="A169" s="155">
        <v>168</v>
      </c>
      <c r="B169" s="155">
        <v>15301040</v>
      </c>
      <c r="C169" s="155">
        <v>664323700</v>
      </c>
      <c r="D169" s="157">
        <v>168</v>
      </c>
      <c r="E169" s="157">
        <v>53</v>
      </c>
      <c r="F169" s="157">
        <v>11200</v>
      </c>
      <c r="G169" s="157">
        <v>560</v>
      </c>
      <c r="H169" s="158">
        <f t="shared" si="4"/>
        <v>1430600</v>
      </c>
      <c r="I169" s="158"/>
      <c r="J169" s="158"/>
      <c r="K169" s="158"/>
      <c r="L169" s="158"/>
      <c r="M169" s="158"/>
      <c r="N169" s="158"/>
    </row>
    <row r="170" s="155" customFormat="1" spans="1:14">
      <c r="A170" s="155">
        <v>169</v>
      </c>
      <c r="B170" s="155">
        <v>15514200</v>
      </c>
      <c r="C170" s="155">
        <v>679837900</v>
      </c>
      <c r="D170" s="157">
        <v>169</v>
      </c>
      <c r="E170" s="157">
        <v>53</v>
      </c>
      <c r="F170" s="157">
        <v>11400</v>
      </c>
      <c r="G170" s="157">
        <v>570</v>
      </c>
      <c r="H170" s="158">
        <f t="shared" si="4"/>
        <v>1442000</v>
      </c>
      <c r="I170" s="158"/>
      <c r="J170" s="158"/>
      <c r="K170" s="158"/>
      <c r="L170" s="158"/>
      <c r="M170" s="158"/>
      <c r="N170" s="158"/>
    </row>
    <row r="171" s="155" customFormat="1" spans="1:14">
      <c r="A171" s="155">
        <v>170</v>
      </c>
      <c r="B171" s="155">
        <v>15789600</v>
      </c>
      <c r="C171" s="155">
        <v>695627500</v>
      </c>
      <c r="D171" s="157">
        <v>170</v>
      </c>
      <c r="E171" s="157">
        <v>53</v>
      </c>
      <c r="F171" s="157">
        <v>39900</v>
      </c>
      <c r="G171" s="157">
        <v>570</v>
      </c>
      <c r="H171" s="158">
        <f t="shared" si="4"/>
        <v>1481900</v>
      </c>
      <c r="I171" s="158"/>
      <c r="J171" s="158"/>
      <c r="K171" s="158"/>
      <c r="L171" s="158"/>
      <c r="M171" s="158"/>
      <c r="N171" s="158"/>
    </row>
    <row r="172" s="155" customFormat="1" spans="1:17">
      <c r="A172" s="155">
        <v>171</v>
      </c>
      <c r="B172" s="155">
        <v>16067160</v>
      </c>
      <c r="C172" s="155">
        <v>711694660</v>
      </c>
      <c r="D172" s="157">
        <v>171</v>
      </c>
      <c r="E172" s="157">
        <v>53</v>
      </c>
      <c r="F172" s="157">
        <v>11400</v>
      </c>
      <c r="G172" s="157">
        <v>570</v>
      </c>
      <c r="H172" s="158">
        <f t="shared" si="4"/>
        <v>1493300</v>
      </c>
      <c r="I172" s="158">
        <v>54</v>
      </c>
      <c r="J172" s="158">
        <f>VLOOKUP(E173,$A$2:$C$201,3,FALSE)</f>
        <v>9345700</v>
      </c>
      <c r="K172" s="158">
        <f>J172-H172-SUM(K76:K171)</f>
        <v>1100700</v>
      </c>
      <c r="L172" s="158">
        <f>K172/G172/60</f>
        <v>32.1842105263158</v>
      </c>
      <c r="M172" s="158">
        <v>2</v>
      </c>
      <c r="N172" s="158">
        <f>L172-M172</f>
        <v>30.1842105263158</v>
      </c>
      <c r="O172" s="155">
        <f>IF(N172&lt;12,1,ROUNDUP(N172/12,0))</f>
        <v>3</v>
      </c>
      <c r="P172" s="155">
        <f>ROUNDUP(N172,0)</f>
        <v>31</v>
      </c>
      <c r="Q172" s="155" t="s">
        <v>499</v>
      </c>
    </row>
    <row r="173" s="155" customFormat="1" spans="1:14">
      <c r="A173" s="155">
        <v>172</v>
      </c>
      <c r="B173" s="155">
        <v>16346880</v>
      </c>
      <c r="C173" s="155">
        <v>728041540</v>
      </c>
      <c r="D173" s="157">
        <v>172</v>
      </c>
      <c r="E173" s="157">
        <v>55</v>
      </c>
      <c r="F173" s="157">
        <v>11600</v>
      </c>
      <c r="G173" s="157">
        <v>580</v>
      </c>
      <c r="H173" s="158">
        <f t="shared" si="4"/>
        <v>1504900</v>
      </c>
      <c r="I173" s="158"/>
      <c r="J173" s="158"/>
      <c r="K173" s="158"/>
      <c r="L173" s="158"/>
      <c r="M173" s="158"/>
      <c r="N173" s="158"/>
    </row>
    <row r="174" s="155" customFormat="1" spans="1:14">
      <c r="A174" s="155">
        <v>173</v>
      </c>
      <c r="B174" s="155">
        <v>16628760</v>
      </c>
      <c r="C174" s="155">
        <v>744670300</v>
      </c>
      <c r="D174" s="157">
        <v>173</v>
      </c>
      <c r="E174" s="157">
        <v>55</v>
      </c>
      <c r="F174" s="157">
        <v>11600</v>
      </c>
      <c r="G174" s="157">
        <v>580</v>
      </c>
      <c r="H174" s="158">
        <f t="shared" si="4"/>
        <v>1516500</v>
      </c>
      <c r="I174" s="158"/>
      <c r="J174" s="158"/>
      <c r="K174" s="158"/>
      <c r="L174" s="158"/>
      <c r="M174" s="158"/>
      <c r="N174" s="158"/>
    </row>
    <row r="175" s="155" customFormat="1" spans="1:14">
      <c r="A175" s="155">
        <v>174</v>
      </c>
      <c r="B175" s="155">
        <v>16912800</v>
      </c>
      <c r="C175" s="155">
        <v>761583100</v>
      </c>
      <c r="D175" s="157">
        <v>174</v>
      </c>
      <c r="E175" s="157">
        <v>55</v>
      </c>
      <c r="F175" s="157">
        <v>11600</v>
      </c>
      <c r="G175" s="157">
        <v>580</v>
      </c>
      <c r="H175" s="158">
        <f t="shared" si="4"/>
        <v>1528100</v>
      </c>
      <c r="I175" s="158"/>
      <c r="J175" s="158"/>
      <c r="K175" s="158"/>
      <c r="L175" s="158"/>
      <c r="M175" s="158"/>
      <c r="N175" s="158"/>
    </row>
    <row r="176" s="155" customFormat="1" spans="1:14">
      <c r="A176" s="155">
        <v>175</v>
      </c>
      <c r="B176" s="155">
        <v>17199000</v>
      </c>
      <c r="C176" s="155">
        <v>778782100</v>
      </c>
      <c r="D176" s="157">
        <v>175</v>
      </c>
      <c r="E176" s="157">
        <v>55</v>
      </c>
      <c r="F176" s="157">
        <v>41300</v>
      </c>
      <c r="G176" s="157">
        <v>590</v>
      </c>
      <c r="H176" s="158">
        <f t="shared" si="4"/>
        <v>1569400</v>
      </c>
      <c r="I176" s="158"/>
      <c r="J176" s="158"/>
      <c r="K176" s="158"/>
      <c r="L176" s="158"/>
      <c r="M176" s="158"/>
      <c r="N176" s="158"/>
    </row>
    <row r="177" s="155" customFormat="1" spans="1:14">
      <c r="A177" s="155">
        <v>176</v>
      </c>
      <c r="B177" s="155">
        <v>17487360</v>
      </c>
      <c r="C177" s="155">
        <v>796269460</v>
      </c>
      <c r="D177" s="157">
        <v>176</v>
      </c>
      <c r="E177" s="157">
        <v>55</v>
      </c>
      <c r="F177" s="157">
        <v>11800</v>
      </c>
      <c r="G177" s="157">
        <v>590</v>
      </c>
      <c r="H177" s="158">
        <f t="shared" si="4"/>
        <v>1581200</v>
      </c>
      <c r="I177" s="158"/>
      <c r="J177" s="158"/>
      <c r="K177" s="158"/>
      <c r="L177" s="158"/>
      <c r="M177" s="158"/>
      <c r="N177" s="158"/>
    </row>
    <row r="178" s="155" customFormat="1" spans="1:16">
      <c r="A178" s="155">
        <v>177</v>
      </c>
      <c r="B178" s="155">
        <v>17777880</v>
      </c>
      <c r="C178" s="155">
        <v>814047340</v>
      </c>
      <c r="D178" s="157">
        <v>177</v>
      </c>
      <c r="E178" s="157">
        <v>55</v>
      </c>
      <c r="F178" s="157">
        <v>11800</v>
      </c>
      <c r="G178" s="157">
        <v>590</v>
      </c>
      <c r="H178" s="158">
        <f t="shared" si="4"/>
        <v>1593000</v>
      </c>
      <c r="I178" s="158">
        <v>56</v>
      </c>
      <c r="J178" s="158">
        <f>VLOOKUP(E179,$A$2:$C$201,3,FALSE)</f>
        <v>10667980</v>
      </c>
      <c r="K178" s="158">
        <f>J178-H178-SUM(K76:K177)</f>
        <v>1222580</v>
      </c>
      <c r="L178" s="158">
        <f>K178/G178/60</f>
        <v>34.5361581920904</v>
      </c>
      <c r="M178" s="158">
        <v>2</v>
      </c>
      <c r="N178" s="158">
        <f>L178-M178</f>
        <v>32.5361581920904</v>
      </c>
      <c r="O178" s="155">
        <f>IF(N178&lt;12,1,ROUNDUP(N178/12,0))</f>
        <v>3</v>
      </c>
      <c r="P178" s="155">
        <f>ROUNDUP(N178,0)</f>
        <v>33</v>
      </c>
    </row>
    <row r="179" s="155" customFormat="1" spans="1:14">
      <c r="A179" s="155">
        <v>178</v>
      </c>
      <c r="B179" s="155">
        <v>18070560</v>
      </c>
      <c r="C179" s="155">
        <v>832117900</v>
      </c>
      <c r="D179" s="157">
        <v>178</v>
      </c>
      <c r="E179" s="157">
        <v>57</v>
      </c>
      <c r="F179" s="157">
        <v>12000</v>
      </c>
      <c r="G179" s="157">
        <v>600</v>
      </c>
      <c r="H179" s="158">
        <f t="shared" si="4"/>
        <v>1605000</v>
      </c>
      <c r="I179" s="158"/>
      <c r="J179" s="158"/>
      <c r="K179" s="158"/>
      <c r="L179" s="158"/>
      <c r="M179" s="158"/>
      <c r="N179" s="158"/>
    </row>
    <row r="180" s="155" customFormat="1" spans="1:14">
      <c r="A180" s="155">
        <v>179</v>
      </c>
      <c r="B180" s="155">
        <v>18365400</v>
      </c>
      <c r="C180" s="155">
        <v>850483300</v>
      </c>
      <c r="D180" s="157">
        <v>179</v>
      </c>
      <c r="E180" s="157">
        <v>57</v>
      </c>
      <c r="F180" s="157">
        <v>12000</v>
      </c>
      <c r="G180" s="157">
        <v>600</v>
      </c>
      <c r="H180" s="158">
        <f t="shared" si="4"/>
        <v>1617000</v>
      </c>
      <c r="I180" s="158"/>
      <c r="J180" s="158"/>
      <c r="K180" s="158"/>
      <c r="L180" s="158"/>
      <c r="M180" s="158"/>
      <c r="N180" s="158"/>
    </row>
    <row r="181" s="155" customFormat="1" spans="1:14">
      <c r="A181" s="155">
        <v>180</v>
      </c>
      <c r="B181" s="155">
        <v>18673200</v>
      </c>
      <c r="C181" s="155">
        <v>869156500</v>
      </c>
      <c r="D181" s="157">
        <v>180</v>
      </c>
      <c r="E181" s="157">
        <v>57</v>
      </c>
      <c r="F181" s="157">
        <v>42000</v>
      </c>
      <c r="G181" s="157">
        <v>600</v>
      </c>
      <c r="H181" s="158">
        <f t="shared" si="4"/>
        <v>1659000</v>
      </c>
      <c r="I181" s="158"/>
      <c r="J181" s="158"/>
      <c r="K181" s="158"/>
      <c r="L181" s="158"/>
      <c r="M181" s="158"/>
      <c r="N181" s="158"/>
    </row>
    <row r="182" s="155" customFormat="1" spans="1:14">
      <c r="A182" s="155">
        <v>181</v>
      </c>
      <c r="B182" s="155">
        <v>18983280</v>
      </c>
      <c r="C182" s="155">
        <v>888139780</v>
      </c>
      <c r="D182" s="157">
        <v>181</v>
      </c>
      <c r="E182" s="157">
        <v>57</v>
      </c>
      <c r="F182" s="157">
        <v>12200</v>
      </c>
      <c r="G182" s="157">
        <v>610</v>
      </c>
      <c r="H182" s="158">
        <f t="shared" si="4"/>
        <v>1671200</v>
      </c>
      <c r="I182" s="158"/>
      <c r="J182" s="158"/>
      <c r="K182" s="158"/>
      <c r="L182" s="158"/>
      <c r="M182" s="158"/>
      <c r="N182" s="158"/>
    </row>
    <row r="183" s="155" customFormat="1" spans="1:14">
      <c r="A183" s="155">
        <v>182</v>
      </c>
      <c r="B183" s="155">
        <v>19295640</v>
      </c>
      <c r="C183" s="155">
        <v>907435420</v>
      </c>
      <c r="D183" s="157">
        <v>182</v>
      </c>
      <c r="E183" s="157">
        <v>57</v>
      </c>
      <c r="F183" s="157">
        <v>12200</v>
      </c>
      <c r="G183" s="157">
        <v>610</v>
      </c>
      <c r="H183" s="158">
        <f t="shared" si="4"/>
        <v>1683400</v>
      </c>
      <c r="I183" s="158"/>
      <c r="J183" s="158"/>
      <c r="K183" s="158"/>
      <c r="L183" s="158"/>
      <c r="M183" s="158"/>
      <c r="N183" s="158"/>
    </row>
    <row r="184" s="155" customFormat="1" spans="1:16">
      <c r="A184" s="155">
        <v>183</v>
      </c>
      <c r="B184" s="155">
        <v>19610280</v>
      </c>
      <c r="C184" s="155">
        <v>927045700</v>
      </c>
      <c r="D184" s="157">
        <v>183</v>
      </c>
      <c r="E184" s="157">
        <v>57</v>
      </c>
      <c r="F184" s="157">
        <v>12200</v>
      </c>
      <c r="G184" s="157">
        <v>610</v>
      </c>
      <c r="H184" s="158">
        <f t="shared" si="4"/>
        <v>1695600</v>
      </c>
      <c r="I184" s="158">
        <v>58</v>
      </c>
      <c r="J184" s="158">
        <f>VLOOKUP(E185,$A$2:$C$201,3,FALSE)</f>
        <v>12121300</v>
      </c>
      <c r="K184" s="158">
        <f>J184-H184-SUM(K76:K183)</f>
        <v>1350720</v>
      </c>
      <c r="L184" s="158">
        <f>K184/G184/60</f>
        <v>36.9049180327869</v>
      </c>
      <c r="M184" s="158">
        <v>2</v>
      </c>
      <c r="N184" s="158">
        <f>L184-M184</f>
        <v>34.9049180327869</v>
      </c>
      <c r="O184" s="155">
        <f>IF(N184&lt;12,1,ROUNDUP(N184/12,0))</f>
        <v>3</v>
      </c>
      <c r="P184" s="155">
        <f>ROUNDUP(N184,0)</f>
        <v>35</v>
      </c>
    </row>
    <row r="185" s="155" customFormat="1" spans="1:14">
      <c r="A185" s="155">
        <v>184</v>
      </c>
      <c r="B185" s="155">
        <v>19927200</v>
      </c>
      <c r="C185" s="155">
        <v>946972900</v>
      </c>
      <c r="D185" s="157">
        <v>184</v>
      </c>
      <c r="E185" s="157">
        <v>59</v>
      </c>
      <c r="F185" s="157">
        <v>12400</v>
      </c>
      <c r="G185" s="157">
        <v>620</v>
      </c>
      <c r="H185" s="158">
        <f t="shared" si="4"/>
        <v>1708000</v>
      </c>
      <c r="I185" s="158"/>
      <c r="J185" s="158"/>
      <c r="K185" s="158"/>
      <c r="L185" s="158"/>
      <c r="M185" s="158"/>
      <c r="N185" s="158"/>
    </row>
    <row r="186" s="155" customFormat="1" spans="1:14">
      <c r="A186" s="155">
        <v>185</v>
      </c>
      <c r="B186" s="155">
        <v>20246400</v>
      </c>
      <c r="C186" s="155">
        <v>967219300</v>
      </c>
      <c r="D186" s="157">
        <v>185</v>
      </c>
      <c r="E186" s="157">
        <v>59</v>
      </c>
      <c r="F186" s="157">
        <v>43400</v>
      </c>
      <c r="G186" s="157">
        <v>620</v>
      </c>
      <c r="H186" s="158">
        <f t="shared" si="4"/>
        <v>1751400</v>
      </c>
      <c r="I186" s="158"/>
      <c r="J186" s="158"/>
      <c r="K186" s="158"/>
      <c r="L186" s="158"/>
      <c r="M186" s="158"/>
      <c r="N186" s="158"/>
    </row>
    <row r="187" s="155" customFormat="1" spans="1:14">
      <c r="A187" s="155">
        <v>186</v>
      </c>
      <c r="B187" s="155">
        <v>20567880</v>
      </c>
      <c r="C187" s="155">
        <v>987787180</v>
      </c>
      <c r="D187" s="157">
        <v>186</v>
      </c>
      <c r="E187" s="157">
        <v>59</v>
      </c>
      <c r="F187" s="157">
        <v>12400</v>
      </c>
      <c r="G187" s="157">
        <v>620</v>
      </c>
      <c r="H187" s="158">
        <f t="shared" si="4"/>
        <v>1763800</v>
      </c>
      <c r="I187" s="158"/>
      <c r="J187" s="158"/>
      <c r="K187" s="158"/>
      <c r="L187" s="158"/>
      <c r="M187" s="158"/>
      <c r="N187" s="158"/>
    </row>
    <row r="188" s="155" customFormat="1" spans="1:14">
      <c r="A188" s="155">
        <v>187</v>
      </c>
      <c r="B188" s="155">
        <v>20891640</v>
      </c>
      <c r="C188" s="155">
        <v>1008678820</v>
      </c>
      <c r="D188" s="157">
        <v>187</v>
      </c>
      <c r="E188" s="157">
        <v>59</v>
      </c>
      <c r="F188" s="157">
        <v>12600</v>
      </c>
      <c r="G188" s="157">
        <v>630</v>
      </c>
      <c r="H188" s="158">
        <f t="shared" si="4"/>
        <v>1776400</v>
      </c>
      <c r="I188" s="158"/>
      <c r="J188" s="158"/>
      <c r="K188" s="158"/>
      <c r="L188" s="158"/>
      <c r="M188" s="158"/>
      <c r="N188" s="158"/>
    </row>
    <row r="189" s="155" customFormat="1" spans="1:14">
      <c r="A189" s="155">
        <v>188</v>
      </c>
      <c r="B189" s="155">
        <v>21217680</v>
      </c>
      <c r="C189" s="155">
        <v>1029896500</v>
      </c>
      <c r="D189" s="157">
        <v>188</v>
      </c>
      <c r="E189" s="157">
        <v>59</v>
      </c>
      <c r="F189" s="157">
        <v>12600</v>
      </c>
      <c r="G189" s="157">
        <v>630</v>
      </c>
      <c r="H189" s="158">
        <f t="shared" si="4"/>
        <v>1789000</v>
      </c>
      <c r="I189" s="158"/>
      <c r="J189" s="158"/>
      <c r="K189" s="158"/>
      <c r="L189" s="158"/>
      <c r="M189" s="158"/>
      <c r="N189" s="158"/>
    </row>
    <row r="190" s="155" customFormat="1" spans="1:16">
      <c r="A190" s="155">
        <v>189</v>
      </c>
      <c r="B190" s="155">
        <v>21546000</v>
      </c>
      <c r="C190" s="155">
        <v>1051442500</v>
      </c>
      <c r="D190" s="157">
        <v>189</v>
      </c>
      <c r="E190" s="157">
        <v>59</v>
      </c>
      <c r="F190" s="157">
        <v>12600</v>
      </c>
      <c r="G190" s="157">
        <v>630</v>
      </c>
      <c r="H190" s="158">
        <f t="shared" si="4"/>
        <v>1801600</v>
      </c>
      <c r="I190" s="158">
        <v>60</v>
      </c>
      <c r="J190" s="158">
        <f>VLOOKUP(E191,$A$2:$C$201,3,FALSE)</f>
        <v>13722340</v>
      </c>
      <c r="K190" s="158">
        <f>J190-H190-SUM(K76:K189)</f>
        <v>1495040</v>
      </c>
      <c r="L190" s="158">
        <f>K190/G190/60</f>
        <v>39.5513227513228</v>
      </c>
      <c r="M190" s="158">
        <v>2</v>
      </c>
      <c r="N190" s="158">
        <f>L190-M190</f>
        <v>37.5513227513228</v>
      </c>
      <c r="O190" s="155">
        <f>IF(N190&lt;12,1,ROUNDUP(N190/12,0))</f>
        <v>4</v>
      </c>
      <c r="P190" s="155">
        <f>ROUNDUP(N190,0)</f>
        <v>38</v>
      </c>
    </row>
    <row r="191" s="155" customFormat="1" spans="1:14">
      <c r="A191" s="155">
        <v>190</v>
      </c>
      <c r="B191" s="155">
        <v>21888000</v>
      </c>
      <c r="C191" s="155">
        <v>1073330500</v>
      </c>
      <c r="D191" s="157">
        <v>190</v>
      </c>
      <c r="E191" s="157">
        <v>61</v>
      </c>
      <c r="F191" s="157">
        <v>44800</v>
      </c>
      <c r="G191" s="157">
        <v>640</v>
      </c>
      <c r="H191" s="158">
        <f t="shared" si="4"/>
        <v>1846400</v>
      </c>
      <c r="I191" s="158"/>
      <c r="J191" s="158"/>
      <c r="K191" s="158"/>
      <c r="L191" s="158"/>
      <c r="M191" s="158"/>
      <c r="N191" s="158"/>
    </row>
    <row r="192" s="155" customFormat="1" spans="1:14">
      <c r="A192" s="155">
        <v>191</v>
      </c>
      <c r="B192" s="155">
        <v>22232400</v>
      </c>
      <c r="C192" s="155">
        <v>1095562900</v>
      </c>
      <c r="D192" s="157">
        <v>191</v>
      </c>
      <c r="E192" s="157">
        <v>61</v>
      </c>
      <c r="F192" s="157">
        <v>12800</v>
      </c>
      <c r="G192" s="157">
        <v>640</v>
      </c>
      <c r="H192" s="158">
        <f t="shared" si="4"/>
        <v>1859200</v>
      </c>
      <c r="I192" s="158"/>
      <c r="J192" s="158"/>
      <c r="K192" s="158"/>
      <c r="L192" s="158"/>
      <c r="M192" s="158"/>
      <c r="N192" s="158"/>
    </row>
    <row r="193" s="155" customFormat="1" spans="1:14">
      <c r="A193" s="155">
        <v>192</v>
      </c>
      <c r="B193" s="155">
        <v>23079200</v>
      </c>
      <c r="C193" s="155">
        <v>1118642100</v>
      </c>
      <c r="D193" s="157">
        <v>192</v>
      </c>
      <c r="E193" s="157">
        <v>61</v>
      </c>
      <c r="F193" s="157">
        <v>12800</v>
      </c>
      <c r="G193" s="157">
        <v>640</v>
      </c>
      <c r="H193" s="158">
        <f t="shared" si="4"/>
        <v>1872000</v>
      </c>
      <c r="I193" s="158"/>
      <c r="J193" s="158"/>
      <c r="K193" s="158"/>
      <c r="L193" s="158"/>
      <c r="M193" s="158"/>
      <c r="N193" s="158"/>
    </row>
    <row r="194" s="155" customFormat="1" spans="1:14">
      <c r="A194" s="155">
        <v>193</v>
      </c>
      <c r="B194" s="155">
        <v>22928400</v>
      </c>
      <c r="C194" s="155">
        <v>1141570500</v>
      </c>
      <c r="D194" s="157">
        <v>193</v>
      </c>
      <c r="E194" s="157">
        <v>61</v>
      </c>
      <c r="F194" s="157">
        <v>13000</v>
      </c>
      <c r="G194" s="157">
        <v>650</v>
      </c>
      <c r="H194" s="158">
        <f t="shared" si="4"/>
        <v>1885000</v>
      </c>
      <c r="I194" s="158"/>
      <c r="J194" s="158"/>
      <c r="K194" s="158"/>
      <c r="L194" s="158"/>
      <c r="M194" s="158"/>
      <c r="N194" s="158"/>
    </row>
    <row r="195" s="155" customFormat="1" spans="1:14">
      <c r="A195" s="155">
        <v>194</v>
      </c>
      <c r="B195" s="155">
        <v>23280000</v>
      </c>
      <c r="C195" s="155">
        <v>1164850500</v>
      </c>
      <c r="D195" s="157">
        <v>194</v>
      </c>
      <c r="E195" s="157">
        <v>61</v>
      </c>
      <c r="F195" s="157">
        <v>13000</v>
      </c>
      <c r="G195" s="157">
        <v>650</v>
      </c>
      <c r="H195" s="158">
        <f t="shared" si="4"/>
        <v>1898000</v>
      </c>
      <c r="I195" s="158"/>
      <c r="J195" s="158"/>
      <c r="K195" s="158"/>
      <c r="L195" s="158"/>
      <c r="M195" s="158"/>
      <c r="N195" s="158"/>
    </row>
    <row r="196" s="155" customFormat="1" spans="1:16">
      <c r="A196" s="155">
        <v>195</v>
      </c>
      <c r="B196" s="155">
        <v>23634000</v>
      </c>
      <c r="C196" s="155">
        <v>1188484500</v>
      </c>
      <c r="D196" s="157">
        <v>195</v>
      </c>
      <c r="E196" s="157">
        <v>61</v>
      </c>
      <c r="F196" s="157">
        <v>45500</v>
      </c>
      <c r="G196" s="157">
        <v>650</v>
      </c>
      <c r="H196" s="158">
        <f t="shared" si="4"/>
        <v>1943500</v>
      </c>
      <c r="I196" s="158">
        <v>62</v>
      </c>
      <c r="J196" s="158">
        <f>VLOOKUP(E197,$A$2:$C$201,3,FALSE)</f>
        <v>15481300</v>
      </c>
      <c r="K196" s="158">
        <f>J196-H196-SUM(K76:K195)</f>
        <v>1617060</v>
      </c>
      <c r="L196" s="158">
        <f>K196/G196/60</f>
        <v>41.4630769230769</v>
      </c>
      <c r="M196" s="158">
        <v>2</v>
      </c>
      <c r="N196" s="158">
        <f>L196-M196</f>
        <v>39.4630769230769</v>
      </c>
      <c r="O196" s="155">
        <f>IF(N196&lt;12,1,ROUNDUP(N196/12,0))</f>
        <v>4</v>
      </c>
      <c r="P196" s="155">
        <f>ROUNDUP(N196,0)</f>
        <v>40</v>
      </c>
    </row>
    <row r="197" s="155" customFormat="1" spans="1:14">
      <c r="A197" s="155">
        <v>196</v>
      </c>
      <c r="B197" s="155">
        <v>23990400</v>
      </c>
      <c r="C197" s="155">
        <v>1212474900</v>
      </c>
      <c r="D197" s="157">
        <v>196</v>
      </c>
      <c r="E197" s="157">
        <v>63</v>
      </c>
      <c r="F197" s="157">
        <v>13200</v>
      </c>
      <c r="G197" s="157">
        <v>660</v>
      </c>
      <c r="H197" s="158">
        <f t="shared" si="4"/>
        <v>1956700</v>
      </c>
      <c r="I197" s="158"/>
      <c r="J197" s="158"/>
      <c r="K197" s="158"/>
      <c r="L197" s="158"/>
      <c r="M197" s="158"/>
      <c r="N197" s="158"/>
    </row>
    <row r="198" s="155" customFormat="1" spans="1:14">
      <c r="A198" s="155">
        <v>197</v>
      </c>
      <c r="B198" s="155">
        <v>24349200</v>
      </c>
      <c r="C198" s="155">
        <v>1236824100</v>
      </c>
      <c r="D198" s="157">
        <v>197</v>
      </c>
      <c r="E198" s="157">
        <v>63</v>
      </c>
      <c r="F198" s="157">
        <v>13200</v>
      </c>
      <c r="G198" s="157">
        <v>660</v>
      </c>
      <c r="H198" s="158">
        <f t="shared" si="4"/>
        <v>1969900</v>
      </c>
      <c r="I198" s="158"/>
      <c r="J198" s="158"/>
      <c r="K198" s="158"/>
      <c r="L198" s="158"/>
      <c r="M198" s="158"/>
      <c r="N198" s="158"/>
    </row>
    <row r="199" s="155" customFormat="1" spans="1:14">
      <c r="A199" s="155">
        <v>198</v>
      </c>
      <c r="B199" s="155">
        <v>24710400</v>
      </c>
      <c r="C199" s="155">
        <v>1261534500</v>
      </c>
      <c r="D199" s="157">
        <v>198</v>
      </c>
      <c r="E199" s="157">
        <v>63</v>
      </c>
      <c r="F199" s="157">
        <v>13200</v>
      </c>
      <c r="G199" s="157">
        <v>660</v>
      </c>
      <c r="H199" s="158">
        <f t="shared" si="4"/>
        <v>1983100</v>
      </c>
      <c r="I199" s="158"/>
      <c r="J199" s="158"/>
      <c r="K199" s="158"/>
      <c r="L199" s="158"/>
      <c r="M199" s="158"/>
      <c r="N199" s="158"/>
    </row>
    <row r="200" s="155" customFormat="1" spans="1:14">
      <c r="A200" s="155">
        <v>199</v>
      </c>
      <c r="B200" s="155">
        <v>30074000</v>
      </c>
      <c r="C200" s="155">
        <v>1291608500</v>
      </c>
      <c r="D200" s="157">
        <v>199</v>
      </c>
      <c r="E200" s="157">
        <v>63</v>
      </c>
      <c r="F200" s="157">
        <v>13400</v>
      </c>
      <c r="G200" s="157">
        <v>670</v>
      </c>
      <c r="H200" s="158">
        <f t="shared" si="4"/>
        <v>1996500</v>
      </c>
      <c r="I200" s="158"/>
      <c r="J200" s="158"/>
      <c r="K200" s="158"/>
      <c r="L200" s="158"/>
      <c r="M200" s="158"/>
      <c r="N200" s="158"/>
    </row>
    <row r="201" s="155" customFormat="1" spans="1:14">
      <c r="A201" s="155">
        <v>200</v>
      </c>
      <c r="B201" s="155">
        <v>30452000</v>
      </c>
      <c r="C201" s="155">
        <v>1322060500</v>
      </c>
      <c r="D201" s="157">
        <v>200</v>
      </c>
      <c r="E201" s="157">
        <v>63</v>
      </c>
      <c r="F201" s="157">
        <v>46900</v>
      </c>
      <c r="G201" s="157">
        <v>670</v>
      </c>
      <c r="H201" s="158">
        <f t="shared" si="4"/>
        <v>2043400</v>
      </c>
      <c r="I201" s="158"/>
      <c r="J201" s="158"/>
      <c r="K201" s="158"/>
      <c r="L201" s="158"/>
      <c r="M201" s="158"/>
      <c r="N201" s="158"/>
    </row>
    <row r="202" s="155" customFormat="1" spans="4:16">
      <c r="D202" s="157">
        <v>201</v>
      </c>
      <c r="E202" s="157">
        <v>63</v>
      </c>
      <c r="F202" s="157">
        <v>13400</v>
      </c>
      <c r="G202" s="157">
        <v>670</v>
      </c>
      <c r="H202" s="158">
        <f t="shared" si="4"/>
        <v>2056800</v>
      </c>
      <c r="I202" s="158">
        <v>64</v>
      </c>
      <c r="J202" s="158">
        <f>VLOOKUP(E203,$A$2:$C$201,3,FALSE)</f>
        <v>17404900</v>
      </c>
      <c r="K202" s="158">
        <f>J202-H202-SUM(K76:K201)</f>
        <v>1810300</v>
      </c>
      <c r="L202" s="158">
        <f>K202/G202/60</f>
        <v>45.0323383084577</v>
      </c>
      <c r="M202" s="158">
        <v>2</v>
      </c>
      <c r="N202" s="158">
        <f>L202-M202</f>
        <v>43.0323383084577</v>
      </c>
      <c r="O202" s="155">
        <f>IF(N202&lt;12,1,ROUNDUP(N202/12,0))</f>
        <v>4</v>
      </c>
      <c r="P202" s="155">
        <f>ROUNDUP(N202,0)</f>
        <v>44</v>
      </c>
    </row>
    <row r="203" s="155" customFormat="1" spans="4:14">
      <c r="D203" s="157">
        <v>202</v>
      </c>
      <c r="E203" s="157">
        <v>65</v>
      </c>
      <c r="F203" s="157">
        <v>13600</v>
      </c>
      <c r="G203" s="157">
        <v>680</v>
      </c>
      <c r="H203" s="158">
        <f t="shared" si="4"/>
        <v>2070400</v>
      </c>
      <c r="I203" s="158"/>
      <c r="J203" s="158"/>
      <c r="K203" s="158"/>
      <c r="L203" s="158"/>
      <c r="M203" s="158"/>
      <c r="N203" s="158"/>
    </row>
    <row r="204" s="155" customFormat="1" spans="4:14">
      <c r="D204" s="157">
        <v>203</v>
      </c>
      <c r="E204" s="157">
        <v>65</v>
      </c>
      <c r="F204" s="157">
        <v>13600</v>
      </c>
      <c r="G204" s="157">
        <v>680</v>
      </c>
      <c r="H204" s="158">
        <f t="shared" si="4"/>
        <v>2084000</v>
      </c>
      <c r="I204" s="158"/>
      <c r="J204" s="158"/>
      <c r="K204" s="158"/>
      <c r="L204" s="158"/>
      <c r="M204" s="158"/>
      <c r="N204" s="158"/>
    </row>
    <row r="205" s="155" customFormat="1" spans="4:14">
      <c r="D205" s="157">
        <v>204</v>
      </c>
      <c r="E205" s="157">
        <v>65</v>
      </c>
      <c r="F205" s="157">
        <v>13600</v>
      </c>
      <c r="G205" s="157">
        <v>680</v>
      </c>
      <c r="H205" s="158">
        <f t="shared" ref="H205:H268" si="5">$H204+$F205</f>
        <v>2097600</v>
      </c>
      <c r="I205" s="158"/>
      <c r="J205" s="158"/>
      <c r="K205" s="158"/>
      <c r="L205" s="158"/>
      <c r="M205" s="158"/>
      <c r="N205" s="158"/>
    </row>
    <row r="206" s="155" customFormat="1" spans="4:14">
      <c r="D206" s="157">
        <v>205</v>
      </c>
      <c r="E206" s="157">
        <v>65</v>
      </c>
      <c r="F206" s="157">
        <v>48300</v>
      </c>
      <c r="G206" s="157">
        <v>690</v>
      </c>
      <c r="H206" s="158">
        <f t="shared" si="5"/>
        <v>2145900</v>
      </c>
      <c r="I206" s="158"/>
      <c r="J206" s="158"/>
      <c r="K206" s="158"/>
      <c r="L206" s="158"/>
      <c r="M206" s="158"/>
      <c r="N206" s="158"/>
    </row>
    <row r="207" s="155" customFormat="1" spans="4:14">
      <c r="D207" s="157">
        <v>206</v>
      </c>
      <c r="E207" s="157">
        <v>65</v>
      </c>
      <c r="F207" s="157">
        <v>13800</v>
      </c>
      <c r="G207" s="157">
        <v>690</v>
      </c>
      <c r="H207" s="158">
        <f t="shared" si="5"/>
        <v>2159700</v>
      </c>
      <c r="I207" s="158"/>
      <c r="J207" s="158"/>
      <c r="K207" s="158"/>
      <c r="L207" s="158"/>
      <c r="M207" s="158"/>
      <c r="N207" s="158"/>
    </row>
    <row r="208" s="155" customFormat="1" spans="4:16">
      <c r="D208" s="157">
        <v>207</v>
      </c>
      <c r="E208" s="157">
        <v>65</v>
      </c>
      <c r="F208" s="157">
        <v>13800</v>
      </c>
      <c r="G208" s="157">
        <v>690</v>
      </c>
      <c r="H208" s="158">
        <f t="shared" si="5"/>
        <v>2173500</v>
      </c>
      <c r="I208" s="158">
        <v>66</v>
      </c>
      <c r="J208" s="158">
        <f>VLOOKUP(E209,$A$2:$C$201,3,FALSE)</f>
        <v>19504860</v>
      </c>
      <c r="K208" s="158">
        <f>J208-H208-SUM(K76:K207)</f>
        <v>1983260</v>
      </c>
      <c r="L208" s="158">
        <f>K208/G208/60</f>
        <v>47.9048309178744</v>
      </c>
      <c r="M208" s="158">
        <v>2</v>
      </c>
      <c r="N208" s="158">
        <f>L208-M208</f>
        <v>45.9048309178744</v>
      </c>
      <c r="O208" s="155">
        <f>IF(N208&lt;12,1,ROUNDUP(N208/12,0))</f>
        <v>4</v>
      </c>
      <c r="P208" s="155">
        <f>ROUNDUP(N208,0)</f>
        <v>46</v>
      </c>
    </row>
    <row r="209" s="155" customFormat="1" spans="4:14">
      <c r="D209" s="157">
        <v>208</v>
      </c>
      <c r="E209" s="157">
        <v>67</v>
      </c>
      <c r="F209" s="157">
        <v>14000</v>
      </c>
      <c r="G209" s="157">
        <v>700</v>
      </c>
      <c r="H209" s="158">
        <f t="shared" si="5"/>
        <v>2187500</v>
      </c>
      <c r="I209" s="158"/>
      <c r="J209" s="158"/>
      <c r="K209" s="158"/>
      <c r="L209" s="158"/>
      <c r="M209" s="158"/>
      <c r="N209" s="158"/>
    </row>
    <row r="210" s="155" customFormat="1" spans="4:14">
      <c r="D210" s="157">
        <v>209</v>
      </c>
      <c r="E210" s="157">
        <v>67</v>
      </c>
      <c r="F210" s="157">
        <v>14000</v>
      </c>
      <c r="G210" s="157">
        <v>700</v>
      </c>
      <c r="H210" s="158">
        <f t="shared" si="5"/>
        <v>2201500</v>
      </c>
      <c r="I210" s="158"/>
      <c r="J210" s="158"/>
      <c r="K210" s="158"/>
      <c r="L210" s="158"/>
      <c r="M210" s="158"/>
      <c r="N210" s="158"/>
    </row>
    <row r="211" s="155" customFormat="1" spans="4:14">
      <c r="D211" s="157">
        <v>210</v>
      </c>
      <c r="E211" s="157">
        <v>67</v>
      </c>
      <c r="F211" s="157">
        <v>49000</v>
      </c>
      <c r="G211" s="157">
        <v>700</v>
      </c>
      <c r="H211" s="158">
        <f t="shared" si="5"/>
        <v>2250500</v>
      </c>
      <c r="I211" s="158"/>
      <c r="J211" s="158"/>
      <c r="K211" s="158"/>
      <c r="L211" s="158"/>
      <c r="M211" s="158"/>
      <c r="N211" s="158"/>
    </row>
    <row r="212" s="155" customFormat="1" spans="4:14">
      <c r="D212" s="157">
        <v>211</v>
      </c>
      <c r="E212" s="157">
        <v>67</v>
      </c>
      <c r="F212" s="157">
        <v>14200</v>
      </c>
      <c r="G212" s="157">
        <v>710</v>
      </c>
      <c r="H212" s="158">
        <f t="shared" si="5"/>
        <v>2264700</v>
      </c>
      <c r="I212" s="158"/>
      <c r="J212" s="158"/>
      <c r="K212" s="158"/>
      <c r="L212" s="158"/>
      <c r="M212" s="158"/>
      <c r="N212" s="158"/>
    </row>
    <row r="213" s="155" customFormat="1" spans="4:14">
      <c r="D213" s="157">
        <v>212</v>
      </c>
      <c r="E213" s="157">
        <v>67</v>
      </c>
      <c r="F213" s="157">
        <v>14200</v>
      </c>
      <c r="G213" s="157">
        <v>710</v>
      </c>
      <c r="H213" s="158">
        <f t="shared" si="5"/>
        <v>2278900</v>
      </c>
      <c r="I213" s="158"/>
      <c r="J213" s="158"/>
      <c r="K213" s="158"/>
      <c r="L213" s="158"/>
      <c r="M213" s="158"/>
      <c r="N213" s="158"/>
    </row>
    <row r="214" s="155" customFormat="1" spans="4:16">
      <c r="D214" s="157">
        <v>213</v>
      </c>
      <c r="E214" s="157">
        <v>67</v>
      </c>
      <c r="F214" s="157">
        <v>14200</v>
      </c>
      <c r="G214" s="157">
        <v>710</v>
      </c>
      <c r="H214" s="158">
        <f t="shared" si="5"/>
        <v>2293100</v>
      </c>
      <c r="I214" s="158">
        <v>68</v>
      </c>
      <c r="J214" s="158">
        <f>VLOOKUP(E215,$A$2:$C$201,3,FALSE)</f>
        <v>21777900</v>
      </c>
      <c r="K214" s="158">
        <f>J214-H214-SUM(K76:K213)</f>
        <v>2153440</v>
      </c>
      <c r="L214" s="158">
        <f>K214/G214/60</f>
        <v>50.550234741784</v>
      </c>
      <c r="M214" s="158">
        <v>2</v>
      </c>
      <c r="N214" s="158">
        <f>L214-M214</f>
        <v>48.550234741784</v>
      </c>
      <c r="O214" s="155">
        <f>IF(N214&lt;12,1,ROUNDUP(N214/12,0))</f>
        <v>5</v>
      </c>
      <c r="P214" s="155">
        <f>ROUNDUP(N214,0)</f>
        <v>49</v>
      </c>
    </row>
    <row r="215" s="155" customFormat="1" spans="4:14">
      <c r="D215" s="157">
        <v>214</v>
      </c>
      <c r="E215" s="157">
        <v>69</v>
      </c>
      <c r="F215" s="157">
        <v>14400</v>
      </c>
      <c r="G215" s="157">
        <v>720</v>
      </c>
      <c r="H215" s="158">
        <f t="shared" si="5"/>
        <v>2307500</v>
      </c>
      <c r="I215" s="158"/>
      <c r="J215" s="158"/>
      <c r="K215" s="158"/>
      <c r="L215" s="158"/>
      <c r="M215" s="158"/>
      <c r="N215" s="158"/>
    </row>
    <row r="216" s="155" customFormat="1" spans="4:14">
      <c r="D216" s="157">
        <v>215</v>
      </c>
      <c r="E216" s="157">
        <v>69</v>
      </c>
      <c r="F216" s="157">
        <v>50400</v>
      </c>
      <c r="G216" s="157">
        <v>720</v>
      </c>
      <c r="H216" s="158">
        <f t="shared" si="5"/>
        <v>2357900</v>
      </c>
      <c r="I216" s="158"/>
      <c r="J216" s="158"/>
      <c r="K216" s="158"/>
      <c r="L216" s="158"/>
      <c r="M216" s="158"/>
      <c r="N216" s="158"/>
    </row>
    <row r="217" s="155" customFormat="1" spans="4:14">
      <c r="D217" s="157">
        <v>216</v>
      </c>
      <c r="E217" s="157">
        <v>69</v>
      </c>
      <c r="F217" s="157">
        <v>14400</v>
      </c>
      <c r="G217" s="157">
        <v>720</v>
      </c>
      <c r="H217" s="158">
        <f t="shared" si="5"/>
        <v>2372300</v>
      </c>
      <c r="I217" s="158"/>
      <c r="J217" s="158"/>
      <c r="K217" s="158"/>
      <c r="L217" s="158"/>
      <c r="M217" s="158"/>
      <c r="N217" s="158"/>
    </row>
    <row r="218" s="155" customFormat="1" spans="4:14">
      <c r="D218" s="157">
        <v>217</v>
      </c>
      <c r="E218" s="157">
        <v>69</v>
      </c>
      <c r="F218" s="157">
        <v>14600</v>
      </c>
      <c r="G218" s="157">
        <v>730</v>
      </c>
      <c r="H218" s="158">
        <f t="shared" si="5"/>
        <v>2386900</v>
      </c>
      <c r="I218" s="158"/>
      <c r="J218" s="158"/>
      <c r="K218" s="158"/>
      <c r="L218" s="158"/>
      <c r="M218" s="158"/>
      <c r="N218" s="158"/>
    </row>
    <row r="219" s="155" customFormat="1" spans="4:14">
      <c r="D219" s="157">
        <v>218</v>
      </c>
      <c r="E219" s="157">
        <v>69</v>
      </c>
      <c r="F219" s="157">
        <v>14600</v>
      </c>
      <c r="G219" s="157">
        <v>730</v>
      </c>
      <c r="H219" s="158">
        <f t="shared" si="5"/>
        <v>2401500</v>
      </c>
      <c r="I219" s="158"/>
      <c r="J219" s="158"/>
      <c r="K219" s="158"/>
      <c r="L219" s="158"/>
      <c r="M219" s="158"/>
      <c r="N219" s="158"/>
    </row>
    <row r="220" s="155" customFormat="1" spans="4:16">
      <c r="D220" s="157">
        <v>219</v>
      </c>
      <c r="E220" s="157">
        <v>69</v>
      </c>
      <c r="F220" s="157">
        <v>14600</v>
      </c>
      <c r="G220" s="157">
        <v>730</v>
      </c>
      <c r="H220" s="158">
        <f t="shared" si="5"/>
        <v>2416100</v>
      </c>
      <c r="I220" s="158">
        <v>70</v>
      </c>
      <c r="J220" s="158">
        <f>VLOOKUP(E221,$A$2:$C$201,3,FALSE)</f>
        <v>24248460</v>
      </c>
      <c r="K220" s="158">
        <f>J220-H220-SUM(K76:K219)</f>
        <v>2347560</v>
      </c>
      <c r="L220" s="158">
        <f>K220/G220/60</f>
        <v>53.5972602739726</v>
      </c>
      <c r="M220" s="158">
        <v>2</v>
      </c>
      <c r="N220" s="158">
        <f>L220-M220</f>
        <v>51.5972602739726</v>
      </c>
      <c r="O220" s="155">
        <f>IF(N220&lt;12,1,ROUNDUP(N220/12,0))</f>
        <v>5</v>
      </c>
      <c r="P220" s="155">
        <f>ROUNDUP(N220,0)</f>
        <v>52</v>
      </c>
    </row>
    <row r="221" s="155" customFormat="1" spans="4:14">
      <c r="D221" s="157">
        <v>220</v>
      </c>
      <c r="E221" s="157">
        <v>71</v>
      </c>
      <c r="F221" s="157">
        <v>51800</v>
      </c>
      <c r="G221" s="157">
        <v>740</v>
      </c>
      <c r="H221" s="158">
        <f t="shared" si="5"/>
        <v>2467900</v>
      </c>
      <c r="I221" s="158"/>
      <c r="J221" s="158"/>
      <c r="K221" s="158"/>
      <c r="L221" s="158"/>
      <c r="M221" s="158"/>
      <c r="N221" s="158"/>
    </row>
    <row r="222" s="155" customFormat="1" spans="4:14">
      <c r="D222" s="157">
        <v>221</v>
      </c>
      <c r="E222" s="157">
        <v>71</v>
      </c>
      <c r="F222" s="157">
        <v>14800</v>
      </c>
      <c r="G222" s="157">
        <v>740</v>
      </c>
      <c r="H222" s="158">
        <f t="shared" si="5"/>
        <v>2482700</v>
      </c>
      <c r="I222" s="158"/>
      <c r="J222" s="158"/>
      <c r="K222" s="158"/>
      <c r="L222" s="158"/>
      <c r="M222" s="158"/>
      <c r="N222" s="158"/>
    </row>
    <row r="223" s="155" customFormat="1" spans="4:17">
      <c r="D223" s="157">
        <v>222</v>
      </c>
      <c r="E223" s="157">
        <v>71</v>
      </c>
      <c r="F223" s="157">
        <v>14800</v>
      </c>
      <c r="G223" s="157">
        <v>740</v>
      </c>
      <c r="H223" s="158">
        <f t="shared" si="5"/>
        <v>2497500</v>
      </c>
      <c r="I223" s="158"/>
      <c r="J223" s="158"/>
      <c r="K223" s="158"/>
      <c r="L223" s="158"/>
      <c r="M223" s="158"/>
      <c r="N223" s="158"/>
      <c r="Q223" s="155" t="s">
        <v>500</v>
      </c>
    </row>
    <row r="224" s="155" customFormat="1" spans="4:14">
      <c r="D224" s="157">
        <v>223</v>
      </c>
      <c r="E224" s="157">
        <v>71</v>
      </c>
      <c r="F224" s="157">
        <v>15000</v>
      </c>
      <c r="G224" s="157">
        <v>750</v>
      </c>
      <c r="H224" s="158">
        <f t="shared" si="5"/>
        <v>2512500</v>
      </c>
      <c r="I224" s="158"/>
      <c r="J224" s="158"/>
      <c r="K224" s="158"/>
      <c r="L224" s="158"/>
      <c r="M224" s="158"/>
      <c r="N224" s="158"/>
    </row>
    <row r="225" s="155" customFormat="1" spans="4:14">
      <c r="D225" s="157">
        <v>224</v>
      </c>
      <c r="E225" s="157">
        <v>71</v>
      </c>
      <c r="F225" s="157">
        <v>15000</v>
      </c>
      <c r="G225" s="157">
        <v>750</v>
      </c>
      <c r="H225" s="158">
        <f t="shared" si="5"/>
        <v>2527500</v>
      </c>
      <c r="I225" s="158"/>
      <c r="J225" s="158"/>
      <c r="K225" s="158"/>
      <c r="L225" s="158"/>
      <c r="M225" s="158"/>
      <c r="N225" s="158"/>
    </row>
    <row r="226" s="155" customFormat="1" spans="4:16">
      <c r="D226" s="157">
        <v>225</v>
      </c>
      <c r="E226" s="157">
        <v>71</v>
      </c>
      <c r="F226" s="157">
        <v>52500</v>
      </c>
      <c r="G226" s="157">
        <v>750</v>
      </c>
      <c r="H226" s="158">
        <f t="shared" si="5"/>
        <v>2580000</v>
      </c>
      <c r="I226" s="158">
        <v>72</v>
      </c>
      <c r="J226" s="158">
        <f>VLOOKUP(E227,$A$2:$C$201,3,FALSE)</f>
        <v>26928300</v>
      </c>
      <c r="K226" s="158">
        <f>J226-H226-SUM(K76:K225)</f>
        <v>2515940</v>
      </c>
      <c r="L226" s="158">
        <f>K226/G226/60</f>
        <v>55.9097777777778</v>
      </c>
      <c r="M226" s="158">
        <v>2</v>
      </c>
      <c r="N226" s="158">
        <f>L226-M226</f>
        <v>53.9097777777778</v>
      </c>
      <c r="O226" s="155">
        <f>IF(N226&lt;12,1,ROUNDUP(N226/12,0))</f>
        <v>5</v>
      </c>
      <c r="P226" s="155">
        <f>ROUNDUP(N226,0)</f>
        <v>54</v>
      </c>
    </row>
    <row r="227" s="155" customFormat="1" spans="4:14">
      <c r="D227" s="157">
        <v>226</v>
      </c>
      <c r="E227" s="157">
        <v>73</v>
      </c>
      <c r="F227" s="157">
        <v>15200</v>
      </c>
      <c r="G227" s="157">
        <v>760</v>
      </c>
      <c r="H227" s="158">
        <f t="shared" si="5"/>
        <v>2595200</v>
      </c>
      <c r="I227" s="158"/>
      <c r="J227" s="158"/>
      <c r="K227" s="158"/>
      <c r="L227" s="158"/>
      <c r="M227" s="158"/>
      <c r="N227" s="158"/>
    </row>
    <row r="228" s="155" customFormat="1" spans="4:14">
      <c r="D228" s="157">
        <v>227</v>
      </c>
      <c r="E228" s="157">
        <v>73</v>
      </c>
      <c r="F228" s="157">
        <v>15200</v>
      </c>
      <c r="G228" s="157">
        <v>760</v>
      </c>
      <c r="H228" s="158">
        <f t="shared" si="5"/>
        <v>2610400</v>
      </c>
      <c r="I228" s="158"/>
      <c r="J228" s="158"/>
      <c r="K228" s="158"/>
      <c r="L228" s="158"/>
      <c r="M228" s="158"/>
      <c r="N228" s="158"/>
    </row>
    <row r="229" s="155" customFormat="1" spans="4:14">
      <c r="D229" s="157">
        <v>228</v>
      </c>
      <c r="E229" s="157">
        <v>73</v>
      </c>
      <c r="F229" s="157">
        <v>15200</v>
      </c>
      <c r="G229" s="157">
        <v>760</v>
      </c>
      <c r="H229" s="158">
        <f t="shared" si="5"/>
        <v>2625600</v>
      </c>
      <c r="I229" s="158"/>
      <c r="J229" s="158"/>
      <c r="K229" s="158"/>
      <c r="L229" s="158"/>
      <c r="M229" s="158"/>
      <c r="N229" s="158"/>
    </row>
    <row r="230" s="155" customFormat="1" spans="4:14">
      <c r="D230" s="157">
        <v>229</v>
      </c>
      <c r="E230" s="157">
        <v>73</v>
      </c>
      <c r="F230" s="157">
        <v>15400</v>
      </c>
      <c r="G230" s="157">
        <v>770</v>
      </c>
      <c r="H230" s="158">
        <f t="shared" si="5"/>
        <v>2641000</v>
      </c>
      <c r="I230" s="158"/>
      <c r="J230" s="158"/>
      <c r="K230" s="158"/>
      <c r="L230" s="158"/>
      <c r="M230" s="158"/>
      <c r="N230" s="158"/>
    </row>
    <row r="231" s="155" customFormat="1" spans="4:14">
      <c r="D231" s="157">
        <v>230</v>
      </c>
      <c r="E231" s="157">
        <v>73</v>
      </c>
      <c r="F231" s="157">
        <v>53900</v>
      </c>
      <c r="G231" s="157">
        <v>770</v>
      </c>
      <c r="H231" s="158">
        <f t="shared" si="5"/>
        <v>2694900</v>
      </c>
      <c r="I231" s="158"/>
      <c r="J231" s="158"/>
      <c r="K231" s="158"/>
      <c r="L231" s="158"/>
      <c r="M231" s="158"/>
      <c r="N231" s="158"/>
    </row>
    <row r="232" s="155" customFormat="1" spans="4:16">
      <c r="D232" s="157">
        <v>231</v>
      </c>
      <c r="E232" s="157">
        <v>73</v>
      </c>
      <c r="F232" s="157">
        <v>15400</v>
      </c>
      <c r="G232" s="157">
        <v>770</v>
      </c>
      <c r="H232" s="158">
        <f t="shared" si="5"/>
        <v>2710300</v>
      </c>
      <c r="I232" s="158">
        <v>74</v>
      </c>
      <c r="J232" s="158">
        <f>VLOOKUP(E233,$A$2:$C$201,3,FALSE)</f>
        <v>29825100</v>
      </c>
      <c r="K232" s="158">
        <f>J232-H232-SUM(K76:K231)</f>
        <v>2766500</v>
      </c>
      <c r="L232" s="158">
        <f>K232/G232/60</f>
        <v>59.8809523809524</v>
      </c>
      <c r="M232" s="158">
        <v>2</v>
      </c>
      <c r="N232" s="158">
        <f>L232-M232</f>
        <v>57.8809523809524</v>
      </c>
      <c r="O232" s="155">
        <f>IF(N232&lt;12,1,ROUNDUP(N232/12,0))</f>
        <v>5</v>
      </c>
      <c r="P232" s="155">
        <f>ROUNDUP(N232,0)</f>
        <v>58</v>
      </c>
    </row>
    <row r="233" s="155" customFormat="1" spans="4:14">
      <c r="D233" s="157">
        <v>232</v>
      </c>
      <c r="E233" s="157">
        <v>75</v>
      </c>
      <c r="F233" s="157">
        <v>15600</v>
      </c>
      <c r="G233" s="157">
        <v>780</v>
      </c>
      <c r="H233" s="158">
        <f t="shared" si="5"/>
        <v>2725900</v>
      </c>
      <c r="I233" s="158"/>
      <c r="J233" s="158"/>
      <c r="K233" s="158"/>
      <c r="L233" s="158"/>
      <c r="M233" s="158"/>
      <c r="N233" s="158"/>
    </row>
    <row r="234" s="155" customFormat="1" spans="4:14">
      <c r="D234" s="157">
        <v>233</v>
      </c>
      <c r="E234" s="157">
        <v>75</v>
      </c>
      <c r="F234" s="157">
        <v>15600</v>
      </c>
      <c r="G234" s="157">
        <v>780</v>
      </c>
      <c r="H234" s="158">
        <f t="shared" si="5"/>
        <v>2741500</v>
      </c>
      <c r="I234" s="158"/>
      <c r="J234" s="158"/>
      <c r="K234" s="158"/>
      <c r="L234" s="158"/>
      <c r="M234" s="158"/>
      <c r="N234" s="158"/>
    </row>
    <row r="235" s="155" customFormat="1" spans="4:14">
      <c r="D235" s="157">
        <v>234</v>
      </c>
      <c r="E235" s="157">
        <v>75</v>
      </c>
      <c r="F235" s="157">
        <v>15600</v>
      </c>
      <c r="G235" s="157">
        <v>780</v>
      </c>
      <c r="H235" s="158">
        <f t="shared" si="5"/>
        <v>2757100</v>
      </c>
      <c r="I235" s="158"/>
      <c r="J235" s="158"/>
      <c r="K235" s="158"/>
      <c r="L235" s="158"/>
      <c r="M235" s="158"/>
      <c r="N235" s="158"/>
    </row>
    <row r="236" s="155" customFormat="1" spans="4:14">
      <c r="D236" s="157">
        <v>235</v>
      </c>
      <c r="E236" s="157">
        <v>75</v>
      </c>
      <c r="F236" s="157">
        <v>55300</v>
      </c>
      <c r="G236" s="157">
        <v>790</v>
      </c>
      <c r="H236" s="158">
        <f t="shared" si="5"/>
        <v>2812400</v>
      </c>
      <c r="I236" s="158"/>
      <c r="J236" s="158"/>
      <c r="K236" s="158"/>
      <c r="L236" s="158"/>
      <c r="M236" s="158"/>
      <c r="N236" s="158"/>
    </row>
    <row r="237" s="155" customFormat="1" spans="4:14">
      <c r="D237" s="157">
        <v>236</v>
      </c>
      <c r="E237" s="157">
        <v>75</v>
      </c>
      <c r="F237" s="157">
        <v>15800</v>
      </c>
      <c r="G237" s="157">
        <v>790</v>
      </c>
      <c r="H237" s="158">
        <f t="shared" si="5"/>
        <v>2828200</v>
      </c>
      <c r="I237" s="158"/>
      <c r="J237" s="158"/>
      <c r="K237" s="158"/>
      <c r="L237" s="158"/>
      <c r="M237" s="158"/>
      <c r="N237" s="158"/>
    </row>
    <row r="238" s="155" customFormat="1" spans="4:16">
      <c r="D238" s="157">
        <v>237</v>
      </c>
      <c r="E238" s="157">
        <v>75</v>
      </c>
      <c r="F238" s="157">
        <v>15800</v>
      </c>
      <c r="G238" s="157">
        <v>790</v>
      </c>
      <c r="H238" s="158">
        <f t="shared" si="5"/>
        <v>2844000</v>
      </c>
      <c r="I238" s="158">
        <v>76</v>
      </c>
      <c r="J238" s="158">
        <f>VLOOKUP(E239,$A$2:$C$201,3,FALSE)</f>
        <v>32946540</v>
      </c>
      <c r="K238" s="158">
        <f>J238-H238-SUM(K76:K237)</f>
        <v>2987740</v>
      </c>
      <c r="L238" s="158">
        <f>K238/G238/60</f>
        <v>63.0324894514768</v>
      </c>
      <c r="M238" s="158">
        <v>2</v>
      </c>
      <c r="N238" s="158">
        <f>L238-M238</f>
        <v>61.0324894514768</v>
      </c>
      <c r="O238" s="155">
        <f>IF(N238&lt;12,1,ROUNDUP(N238/12,0))</f>
        <v>6</v>
      </c>
      <c r="P238" s="155">
        <f>ROUNDUP(N238,0)</f>
        <v>62</v>
      </c>
    </row>
    <row r="239" s="155" customFormat="1" spans="4:14">
      <c r="D239" s="157">
        <v>238</v>
      </c>
      <c r="E239" s="157">
        <v>77</v>
      </c>
      <c r="F239" s="157">
        <v>16000</v>
      </c>
      <c r="G239" s="157">
        <v>800</v>
      </c>
      <c r="H239" s="158">
        <f t="shared" si="5"/>
        <v>2860000</v>
      </c>
      <c r="I239" s="158"/>
      <c r="J239" s="158"/>
      <c r="K239" s="158"/>
      <c r="L239" s="158"/>
      <c r="M239" s="158"/>
      <c r="N239" s="158"/>
    </row>
    <row r="240" s="155" customFormat="1" spans="4:14">
      <c r="D240" s="157">
        <v>239</v>
      </c>
      <c r="E240" s="157">
        <v>77</v>
      </c>
      <c r="F240" s="157">
        <v>16000</v>
      </c>
      <c r="G240" s="157">
        <v>800</v>
      </c>
      <c r="H240" s="158">
        <f t="shared" si="5"/>
        <v>2876000</v>
      </c>
      <c r="I240" s="158"/>
      <c r="J240" s="158"/>
      <c r="K240" s="158"/>
      <c r="L240" s="158"/>
      <c r="M240" s="158"/>
      <c r="N240" s="158"/>
    </row>
    <row r="241" s="155" customFormat="1" spans="4:14">
      <c r="D241" s="157">
        <v>240</v>
      </c>
      <c r="E241" s="157">
        <v>77</v>
      </c>
      <c r="F241" s="157">
        <v>56000</v>
      </c>
      <c r="G241" s="157">
        <v>800</v>
      </c>
      <c r="H241" s="158">
        <f t="shared" si="5"/>
        <v>2932000</v>
      </c>
      <c r="I241" s="158"/>
      <c r="J241" s="158"/>
      <c r="K241" s="158"/>
      <c r="L241" s="158"/>
      <c r="M241" s="158"/>
      <c r="N241" s="158"/>
    </row>
    <row r="242" s="155" customFormat="1" spans="4:14">
      <c r="D242" s="157">
        <v>241</v>
      </c>
      <c r="E242" s="157">
        <v>77</v>
      </c>
      <c r="F242" s="157">
        <v>16200</v>
      </c>
      <c r="G242" s="157">
        <v>810</v>
      </c>
      <c r="H242" s="158">
        <f t="shared" si="5"/>
        <v>2948200</v>
      </c>
      <c r="I242" s="158"/>
      <c r="J242" s="158"/>
      <c r="K242" s="158"/>
      <c r="L242" s="158"/>
      <c r="M242" s="158"/>
      <c r="N242" s="158"/>
    </row>
    <row r="243" s="155" customFormat="1" spans="4:14">
      <c r="D243" s="157">
        <v>242</v>
      </c>
      <c r="E243" s="157">
        <v>77</v>
      </c>
      <c r="F243" s="157">
        <v>16200</v>
      </c>
      <c r="G243" s="157">
        <v>810</v>
      </c>
      <c r="H243" s="158">
        <f t="shared" si="5"/>
        <v>2964400</v>
      </c>
      <c r="I243" s="158"/>
      <c r="J243" s="158"/>
      <c r="K243" s="158"/>
      <c r="L243" s="158"/>
      <c r="M243" s="158"/>
      <c r="N243" s="158"/>
    </row>
    <row r="244" s="155" customFormat="1" spans="4:16">
      <c r="D244" s="157">
        <v>243</v>
      </c>
      <c r="E244" s="157">
        <v>77</v>
      </c>
      <c r="F244" s="157">
        <v>16200</v>
      </c>
      <c r="G244" s="157">
        <v>810</v>
      </c>
      <c r="H244" s="158">
        <f t="shared" si="5"/>
        <v>2980600</v>
      </c>
      <c r="I244" s="158">
        <v>78</v>
      </c>
      <c r="J244" s="158">
        <f>VLOOKUP(E245,$A$2:$C$201,3,FALSE)</f>
        <v>36300300</v>
      </c>
      <c r="K244" s="158">
        <f>J244-H244-SUM(K76:K243)</f>
        <v>3217160</v>
      </c>
      <c r="L244" s="158">
        <f>K244/G244/60</f>
        <v>66.19670781893</v>
      </c>
      <c r="M244" s="158">
        <v>2</v>
      </c>
      <c r="N244" s="158">
        <f>L244-M244</f>
        <v>64.19670781893</v>
      </c>
      <c r="O244" s="155">
        <f>IF(N244&lt;12,1,ROUNDUP(N244/12,0))</f>
        <v>6</v>
      </c>
      <c r="P244" s="155">
        <f>ROUNDUP(N244,0)</f>
        <v>65</v>
      </c>
    </row>
    <row r="245" s="155" customFormat="1" spans="4:14">
      <c r="D245" s="157">
        <v>244</v>
      </c>
      <c r="E245" s="157">
        <v>79</v>
      </c>
      <c r="F245" s="157">
        <v>16400</v>
      </c>
      <c r="G245" s="157">
        <v>820</v>
      </c>
      <c r="H245" s="158">
        <f t="shared" si="5"/>
        <v>2997000</v>
      </c>
      <c r="I245" s="158"/>
      <c r="J245" s="158"/>
      <c r="K245" s="158"/>
      <c r="L245" s="158"/>
      <c r="M245" s="158"/>
      <c r="N245" s="158"/>
    </row>
    <row r="246" s="155" customFormat="1" spans="4:14">
      <c r="D246" s="157">
        <v>245</v>
      </c>
      <c r="E246" s="157">
        <v>79</v>
      </c>
      <c r="F246" s="157">
        <v>57400</v>
      </c>
      <c r="G246" s="157">
        <v>820</v>
      </c>
      <c r="H246" s="158">
        <f t="shared" si="5"/>
        <v>3054400</v>
      </c>
      <c r="I246" s="158"/>
      <c r="J246" s="158"/>
      <c r="K246" s="158"/>
      <c r="L246" s="158"/>
      <c r="M246" s="158"/>
      <c r="N246" s="158"/>
    </row>
    <row r="247" s="155" customFormat="1" spans="4:14">
      <c r="D247" s="157">
        <v>246</v>
      </c>
      <c r="E247" s="157">
        <v>79</v>
      </c>
      <c r="F247" s="157">
        <v>16400</v>
      </c>
      <c r="G247" s="157">
        <v>820</v>
      </c>
      <c r="H247" s="158">
        <f t="shared" si="5"/>
        <v>3070800</v>
      </c>
      <c r="I247" s="158"/>
      <c r="J247" s="158"/>
      <c r="K247" s="158"/>
      <c r="L247" s="158"/>
      <c r="M247" s="158"/>
      <c r="N247" s="158"/>
    </row>
    <row r="248" s="155" customFormat="1" spans="4:14">
      <c r="D248" s="157">
        <v>247</v>
      </c>
      <c r="E248" s="157">
        <v>79</v>
      </c>
      <c r="F248" s="157">
        <v>16600</v>
      </c>
      <c r="G248" s="157">
        <v>830</v>
      </c>
      <c r="H248" s="158">
        <f t="shared" si="5"/>
        <v>3087400</v>
      </c>
      <c r="I248" s="158"/>
      <c r="J248" s="158"/>
      <c r="K248" s="158"/>
      <c r="L248" s="158"/>
      <c r="M248" s="158"/>
      <c r="N248" s="158"/>
    </row>
    <row r="249" s="155" customFormat="1" spans="4:14">
      <c r="D249" s="157">
        <v>248</v>
      </c>
      <c r="E249" s="157">
        <v>79</v>
      </c>
      <c r="F249" s="157">
        <v>16600</v>
      </c>
      <c r="G249" s="157">
        <v>830</v>
      </c>
      <c r="H249" s="158">
        <f t="shared" si="5"/>
        <v>3104000</v>
      </c>
      <c r="I249" s="158"/>
      <c r="J249" s="158"/>
      <c r="K249" s="158"/>
      <c r="L249" s="158"/>
      <c r="M249" s="158"/>
      <c r="N249" s="158"/>
    </row>
    <row r="250" s="155" customFormat="1" spans="4:16">
      <c r="D250" s="157">
        <v>249</v>
      </c>
      <c r="E250" s="157">
        <v>79</v>
      </c>
      <c r="F250" s="157">
        <v>16600</v>
      </c>
      <c r="G250" s="157">
        <v>830</v>
      </c>
      <c r="H250" s="158">
        <f t="shared" si="5"/>
        <v>3120600</v>
      </c>
      <c r="I250" s="158">
        <v>80</v>
      </c>
      <c r="J250" s="158">
        <f>VLOOKUP(E251,$A$2:$C$201,3,FALSE)</f>
        <v>39908580</v>
      </c>
      <c r="K250" s="158">
        <f>J250-H250-SUM(K76:K249)</f>
        <v>3468280</v>
      </c>
      <c r="L250" s="158">
        <f>K250/G250/60</f>
        <v>69.6441767068273</v>
      </c>
      <c r="M250" s="158">
        <v>2</v>
      </c>
      <c r="N250" s="158">
        <f>L250-M250</f>
        <v>67.6441767068273</v>
      </c>
      <c r="O250" s="155">
        <f>IF(N250&lt;12,1,ROUNDUP(N250/12,0))</f>
        <v>6</v>
      </c>
      <c r="P250" s="155">
        <f>ROUNDUP(N250,0)</f>
        <v>68</v>
      </c>
    </row>
    <row r="251" s="155" customFormat="1" spans="4:14">
      <c r="D251" s="157">
        <v>250</v>
      </c>
      <c r="E251" s="157">
        <v>81</v>
      </c>
      <c r="F251" s="157">
        <v>58800</v>
      </c>
      <c r="G251" s="157">
        <v>840</v>
      </c>
      <c r="H251" s="158">
        <f t="shared" si="5"/>
        <v>3179400</v>
      </c>
      <c r="I251" s="158"/>
      <c r="J251" s="158"/>
      <c r="K251" s="158"/>
      <c r="L251" s="158"/>
      <c r="M251" s="158"/>
      <c r="N251" s="158"/>
    </row>
    <row r="252" s="155" customFormat="1" spans="4:17">
      <c r="D252" s="157">
        <v>251</v>
      </c>
      <c r="E252" s="157">
        <v>81</v>
      </c>
      <c r="F252" s="157">
        <v>16800</v>
      </c>
      <c r="G252" s="157">
        <v>840</v>
      </c>
      <c r="H252" s="158">
        <f t="shared" si="5"/>
        <v>3196200</v>
      </c>
      <c r="I252" s="158"/>
      <c r="J252" s="158"/>
      <c r="K252" s="158"/>
      <c r="L252" s="158"/>
      <c r="M252" s="158"/>
      <c r="N252" s="158"/>
      <c r="Q252" s="155" t="s">
        <v>501</v>
      </c>
    </row>
    <row r="253" s="155" customFormat="1" spans="4:17">
      <c r="D253" s="157">
        <v>252</v>
      </c>
      <c r="E253" s="157">
        <v>81</v>
      </c>
      <c r="F253" s="157">
        <v>16800</v>
      </c>
      <c r="G253" s="157">
        <v>840</v>
      </c>
      <c r="H253" s="158">
        <f t="shared" si="5"/>
        <v>3213000</v>
      </c>
      <c r="I253" s="158"/>
      <c r="J253" s="158"/>
      <c r="K253" s="158"/>
      <c r="L253" s="158"/>
      <c r="M253" s="158"/>
      <c r="N253" s="158"/>
      <c r="Q253" s="155" t="s">
        <v>502</v>
      </c>
    </row>
    <row r="254" s="155" customFormat="1" spans="4:14">
      <c r="D254" s="157">
        <v>253</v>
      </c>
      <c r="E254" s="157">
        <v>81</v>
      </c>
      <c r="F254" s="157">
        <v>17000</v>
      </c>
      <c r="G254" s="157">
        <v>850</v>
      </c>
      <c r="H254" s="158">
        <f t="shared" si="5"/>
        <v>3230000</v>
      </c>
      <c r="I254" s="158"/>
      <c r="J254" s="158"/>
      <c r="K254" s="158"/>
      <c r="L254" s="158"/>
      <c r="M254" s="158"/>
      <c r="N254" s="158"/>
    </row>
    <row r="255" s="155" customFormat="1" spans="4:14">
      <c r="D255" s="157">
        <v>254</v>
      </c>
      <c r="E255" s="157">
        <v>81</v>
      </c>
      <c r="F255" s="157">
        <v>17000</v>
      </c>
      <c r="G255" s="157">
        <v>850</v>
      </c>
      <c r="H255" s="158">
        <f t="shared" si="5"/>
        <v>3247000</v>
      </c>
      <c r="I255" s="158"/>
      <c r="J255" s="158"/>
      <c r="K255" s="158"/>
      <c r="L255" s="158"/>
      <c r="M255" s="158"/>
      <c r="N255" s="158"/>
    </row>
    <row r="256" s="155" customFormat="1" spans="4:16">
      <c r="D256" s="157">
        <v>255</v>
      </c>
      <c r="E256" s="157">
        <v>81</v>
      </c>
      <c r="F256" s="157">
        <v>59500</v>
      </c>
      <c r="G256" s="157">
        <v>850</v>
      </c>
      <c r="H256" s="158">
        <f t="shared" si="5"/>
        <v>3306500</v>
      </c>
      <c r="I256" s="158">
        <v>82</v>
      </c>
      <c r="J256" s="158">
        <f>VLOOKUP(E257,$A$2:$C$201,3,FALSE)</f>
        <v>43784700</v>
      </c>
      <c r="K256" s="158">
        <f>J256-H256-SUM(K76:K255)</f>
        <v>3690220</v>
      </c>
      <c r="L256" s="158">
        <f>K256/G256/60</f>
        <v>72.3572549019608</v>
      </c>
      <c r="M256" s="158">
        <v>2</v>
      </c>
      <c r="N256" s="158">
        <f>L256-M256</f>
        <v>70.3572549019608</v>
      </c>
      <c r="O256" s="155">
        <f>IF(N256&lt;12,1,ROUNDUP(N256/12,0))</f>
        <v>6</v>
      </c>
      <c r="P256" s="155">
        <f>ROUNDUP(N256,0)</f>
        <v>71</v>
      </c>
    </row>
    <row r="257" s="155" customFormat="1" spans="4:14">
      <c r="D257" s="157">
        <v>256</v>
      </c>
      <c r="E257" s="157">
        <v>83</v>
      </c>
      <c r="F257" s="157">
        <v>17200</v>
      </c>
      <c r="G257" s="157">
        <v>860</v>
      </c>
      <c r="H257" s="158">
        <f t="shared" si="5"/>
        <v>3323700</v>
      </c>
      <c r="I257" s="158"/>
      <c r="J257" s="158"/>
      <c r="K257" s="158"/>
      <c r="L257" s="158"/>
      <c r="M257" s="158"/>
      <c r="N257" s="158"/>
    </row>
    <row r="258" s="155" customFormat="1" spans="4:14">
      <c r="D258" s="157">
        <v>257</v>
      </c>
      <c r="E258" s="157">
        <v>83</v>
      </c>
      <c r="F258" s="157">
        <v>17200</v>
      </c>
      <c r="G258" s="157">
        <v>860</v>
      </c>
      <c r="H258" s="158">
        <f t="shared" si="5"/>
        <v>3340900</v>
      </c>
      <c r="I258" s="158"/>
      <c r="J258" s="158"/>
      <c r="K258" s="158"/>
      <c r="L258" s="158"/>
      <c r="M258" s="158"/>
      <c r="N258" s="158"/>
    </row>
    <row r="259" s="155" customFormat="1" spans="4:14">
      <c r="D259" s="157">
        <v>258</v>
      </c>
      <c r="E259" s="157">
        <v>83</v>
      </c>
      <c r="F259" s="157">
        <v>17200</v>
      </c>
      <c r="G259" s="157">
        <v>860</v>
      </c>
      <c r="H259" s="158">
        <f t="shared" si="5"/>
        <v>3358100</v>
      </c>
      <c r="I259" s="158"/>
      <c r="J259" s="158"/>
      <c r="K259" s="158"/>
      <c r="L259" s="158"/>
      <c r="M259" s="158"/>
      <c r="N259" s="158"/>
    </row>
    <row r="260" s="155" customFormat="1" spans="4:14">
      <c r="D260" s="157">
        <v>259</v>
      </c>
      <c r="E260" s="157">
        <v>83</v>
      </c>
      <c r="F260" s="157">
        <v>17400</v>
      </c>
      <c r="G260" s="157">
        <v>870</v>
      </c>
      <c r="H260" s="158">
        <f t="shared" si="5"/>
        <v>3375500</v>
      </c>
      <c r="I260" s="158"/>
      <c r="J260" s="158"/>
      <c r="K260" s="158"/>
      <c r="L260" s="158"/>
      <c r="M260" s="158"/>
      <c r="N260" s="158"/>
    </row>
    <row r="261" s="155" customFormat="1" spans="4:14">
      <c r="D261" s="157">
        <v>260</v>
      </c>
      <c r="E261" s="157">
        <v>83</v>
      </c>
      <c r="F261" s="157">
        <v>60900</v>
      </c>
      <c r="G261" s="157">
        <v>870</v>
      </c>
      <c r="H261" s="158">
        <f t="shared" si="5"/>
        <v>3436400</v>
      </c>
      <c r="I261" s="158"/>
      <c r="J261" s="158"/>
      <c r="K261" s="158"/>
      <c r="L261" s="158"/>
      <c r="M261" s="158"/>
      <c r="N261" s="158"/>
    </row>
    <row r="262" s="155" customFormat="1" spans="4:16">
      <c r="D262" s="157">
        <v>261</v>
      </c>
      <c r="E262" s="157">
        <v>83</v>
      </c>
      <c r="F262" s="157">
        <v>17400</v>
      </c>
      <c r="G262" s="157">
        <v>870</v>
      </c>
      <c r="H262" s="158">
        <f t="shared" si="5"/>
        <v>3453800</v>
      </c>
      <c r="I262" s="158">
        <v>84</v>
      </c>
      <c r="J262" s="158">
        <f>VLOOKUP(E263,$A$2:$C$201,3,FALSE)</f>
        <v>47937300</v>
      </c>
      <c r="K262" s="158">
        <f>J262-H262-SUM(K76:K261)</f>
        <v>4005300</v>
      </c>
      <c r="L262" s="158">
        <f>K262/G262/60</f>
        <v>76.7298850574713</v>
      </c>
      <c r="M262" s="158">
        <v>2</v>
      </c>
      <c r="N262" s="158">
        <f>L262-M262</f>
        <v>74.7298850574713</v>
      </c>
      <c r="O262" s="155">
        <f>IF(N262&lt;12,1,ROUNDUP(N262/12,0))</f>
        <v>7</v>
      </c>
      <c r="P262" s="155">
        <f>ROUNDUP(N262,0)</f>
        <v>75</v>
      </c>
    </row>
    <row r="263" s="155" customFormat="1" spans="4:14">
      <c r="D263" s="157">
        <v>262</v>
      </c>
      <c r="E263" s="157">
        <v>85</v>
      </c>
      <c r="F263" s="157">
        <v>17600</v>
      </c>
      <c r="G263" s="157">
        <v>880</v>
      </c>
      <c r="H263" s="158">
        <f t="shared" si="5"/>
        <v>3471400</v>
      </c>
      <c r="I263" s="158"/>
      <c r="J263" s="158"/>
      <c r="K263" s="158"/>
      <c r="L263" s="158"/>
      <c r="M263" s="158"/>
      <c r="N263" s="158"/>
    </row>
    <row r="264" s="155" customFormat="1" spans="4:14">
      <c r="D264" s="157">
        <v>263</v>
      </c>
      <c r="E264" s="157">
        <v>85</v>
      </c>
      <c r="F264" s="157">
        <v>17600</v>
      </c>
      <c r="G264" s="157">
        <v>880</v>
      </c>
      <c r="H264" s="158">
        <f t="shared" si="5"/>
        <v>3489000</v>
      </c>
      <c r="I264" s="158"/>
      <c r="J264" s="158"/>
      <c r="K264" s="158"/>
      <c r="L264" s="158"/>
      <c r="M264" s="158"/>
      <c r="N264" s="158"/>
    </row>
    <row r="265" s="155" customFormat="1" spans="4:14">
      <c r="D265" s="157">
        <v>264</v>
      </c>
      <c r="E265" s="157">
        <v>85</v>
      </c>
      <c r="F265" s="157">
        <v>17600</v>
      </c>
      <c r="G265" s="157">
        <v>880</v>
      </c>
      <c r="H265" s="158">
        <f t="shared" si="5"/>
        <v>3506600</v>
      </c>
      <c r="I265" s="158"/>
      <c r="J265" s="158"/>
      <c r="K265" s="158"/>
      <c r="L265" s="158"/>
      <c r="M265" s="158"/>
      <c r="N265" s="158"/>
    </row>
    <row r="266" s="155" customFormat="1" spans="4:14">
      <c r="D266" s="157">
        <v>265</v>
      </c>
      <c r="E266" s="157">
        <v>85</v>
      </c>
      <c r="F266" s="157">
        <v>62300</v>
      </c>
      <c r="G266" s="157">
        <v>890</v>
      </c>
      <c r="H266" s="158">
        <f t="shared" si="5"/>
        <v>3568900</v>
      </c>
      <c r="I266" s="158"/>
      <c r="J266" s="158"/>
      <c r="K266" s="158"/>
      <c r="L266" s="158"/>
      <c r="M266" s="158"/>
      <c r="N266" s="158"/>
    </row>
    <row r="267" s="155" customFormat="1" spans="4:14">
      <c r="D267" s="157">
        <v>266</v>
      </c>
      <c r="E267" s="157">
        <v>85</v>
      </c>
      <c r="F267" s="157">
        <v>17800</v>
      </c>
      <c r="G267" s="157">
        <v>890</v>
      </c>
      <c r="H267" s="158">
        <f t="shared" si="5"/>
        <v>3586700</v>
      </c>
      <c r="I267" s="158"/>
      <c r="J267" s="158"/>
      <c r="K267" s="158"/>
      <c r="L267" s="158"/>
      <c r="M267" s="158"/>
      <c r="N267" s="158"/>
    </row>
    <row r="268" s="155" customFormat="1" spans="4:16">
      <c r="D268" s="157">
        <v>267</v>
      </c>
      <c r="E268" s="157">
        <v>85</v>
      </c>
      <c r="F268" s="157">
        <v>17800</v>
      </c>
      <c r="G268" s="157">
        <v>890</v>
      </c>
      <c r="H268" s="158">
        <f t="shared" si="5"/>
        <v>3604500</v>
      </c>
      <c r="I268" s="158">
        <v>86</v>
      </c>
      <c r="J268" s="158">
        <f>VLOOKUP(E269,$A$2:$C$201,3,FALSE)</f>
        <v>52425020</v>
      </c>
      <c r="K268" s="158">
        <f>J268-H268-SUM(K76:K267)</f>
        <v>4337020</v>
      </c>
      <c r="L268" s="158">
        <f>K268/G268/60</f>
        <v>81.2176029962547</v>
      </c>
      <c r="M268" s="158">
        <v>2</v>
      </c>
      <c r="N268" s="158">
        <f>L268-M268</f>
        <v>79.2176029962547</v>
      </c>
      <c r="O268" s="155">
        <f>IF(N268&lt;12,1,ROUNDUP(N268/12,0))</f>
        <v>7</v>
      </c>
      <c r="P268" s="155">
        <f>ROUNDUP(N268,0)</f>
        <v>80</v>
      </c>
    </row>
    <row r="269" s="155" customFormat="1" spans="4:14">
      <c r="D269" s="157">
        <v>268</v>
      </c>
      <c r="E269" s="157">
        <v>87</v>
      </c>
      <c r="F269" s="157">
        <v>18000</v>
      </c>
      <c r="G269" s="157">
        <v>900</v>
      </c>
      <c r="H269" s="158">
        <f t="shared" ref="H269:H332" si="6">$H268+$F269</f>
        <v>3622500</v>
      </c>
      <c r="I269" s="158"/>
      <c r="J269" s="158"/>
      <c r="K269" s="158"/>
      <c r="L269" s="158"/>
      <c r="M269" s="158"/>
      <c r="N269" s="158"/>
    </row>
    <row r="270" s="155" customFormat="1" spans="4:14">
      <c r="D270" s="157">
        <v>269</v>
      </c>
      <c r="E270" s="157">
        <v>87</v>
      </c>
      <c r="F270" s="157">
        <v>18000</v>
      </c>
      <c r="G270" s="157">
        <v>900</v>
      </c>
      <c r="H270" s="158">
        <f t="shared" si="6"/>
        <v>3640500</v>
      </c>
      <c r="I270" s="158"/>
      <c r="J270" s="158"/>
      <c r="K270" s="158"/>
      <c r="L270" s="158"/>
      <c r="M270" s="158"/>
      <c r="N270" s="158"/>
    </row>
    <row r="271" s="155" customFormat="1" spans="4:14">
      <c r="D271" s="157">
        <v>270</v>
      </c>
      <c r="E271" s="157">
        <v>87</v>
      </c>
      <c r="F271" s="157">
        <v>63000</v>
      </c>
      <c r="G271" s="157">
        <v>900</v>
      </c>
      <c r="H271" s="158">
        <f t="shared" si="6"/>
        <v>3703500</v>
      </c>
      <c r="I271" s="158"/>
      <c r="J271" s="158"/>
      <c r="K271" s="158"/>
      <c r="L271" s="158"/>
      <c r="M271" s="158"/>
      <c r="N271" s="158"/>
    </row>
    <row r="272" s="155" customFormat="1" spans="4:14">
      <c r="D272" s="157">
        <v>271</v>
      </c>
      <c r="E272" s="157">
        <v>87</v>
      </c>
      <c r="F272" s="157">
        <v>18200</v>
      </c>
      <c r="G272" s="157">
        <v>910</v>
      </c>
      <c r="H272" s="158">
        <f t="shared" si="6"/>
        <v>3721700</v>
      </c>
      <c r="I272" s="158"/>
      <c r="J272" s="158"/>
      <c r="K272" s="158"/>
      <c r="L272" s="158"/>
      <c r="M272" s="158"/>
      <c r="N272" s="158"/>
    </row>
    <row r="273" s="155" customFormat="1" spans="4:14">
      <c r="D273" s="157">
        <v>272</v>
      </c>
      <c r="E273" s="157">
        <v>87</v>
      </c>
      <c r="F273" s="157">
        <v>18200</v>
      </c>
      <c r="G273" s="157">
        <v>910</v>
      </c>
      <c r="H273" s="158">
        <f t="shared" si="6"/>
        <v>3739900</v>
      </c>
      <c r="I273" s="158"/>
      <c r="J273" s="158"/>
      <c r="K273" s="158"/>
      <c r="L273" s="158"/>
      <c r="M273" s="158"/>
      <c r="N273" s="158"/>
    </row>
    <row r="274" s="155" customFormat="1" spans="4:16">
      <c r="D274" s="157">
        <v>273</v>
      </c>
      <c r="E274" s="157">
        <v>87</v>
      </c>
      <c r="F274" s="157">
        <v>18200</v>
      </c>
      <c r="G274" s="157">
        <v>910</v>
      </c>
      <c r="H274" s="158">
        <f t="shared" si="6"/>
        <v>3758100</v>
      </c>
      <c r="I274" s="158">
        <v>88</v>
      </c>
      <c r="J274" s="158">
        <f>VLOOKUP(E275,$A$2:$C$201,3,FALSE)</f>
        <v>57156500</v>
      </c>
      <c r="K274" s="158">
        <f>J274-H274-SUM(K76:K273)</f>
        <v>4577880</v>
      </c>
      <c r="L274" s="158">
        <f>K274/G274/60</f>
        <v>83.843956043956</v>
      </c>
      <c r="M274" s="158">
        <v>2</v>
      </c>
      <c r="N274" s="158">
        <f>L274-M274</f>
        <v>81.843956043956</v>
      </c>
      <c r="O274" s="155">
        <f>IF(N274&lt;12,1,ROUNDUP(N274/12,0))</f>
        <v>7</v>
      </c>
      <c r="P274" s="155">
        <f>ROUNDUP(N274,0)</f>
        <v>82</v>
      </c>
    </row>
    <row r="275" s="155" customFormat="1" spans="4:14">
      <c r="D275" s="157">
        <v>274</v>
      </c>
      <c r="E275" s="157">
        <v>89</v>
      </c>
      <c r="F275" s="157">
        <v>18400</v>
      </c>
      <c r="G275" s="157">
        <v>920</v>
      </c>
      <c r="H275" s="158">
        <f t="shared" si="6"/>
        <v>3776500</v>
      </c>
      <c r="I275" s="158"/>
      <c r="J275" s="158"/>
      <c r="K275" s="158"/>
      <c r="L275" s="158"/>
      <c r="M275" s="158"/>
      <c r="N275" s="158"/>
    </row>
    <row r="276" s="155" customFormat="1" spans="4:17">
      <c r="D276" s="157">
        <v>275</v>
      </c>
      <c r="E276" s="157">
        <v>89</v>
      </c>
      <c r="F276" s="157">
        <v>64400</v>
      </c>
      <c r="G276" s="157">
        <v>920</v>
      </c>
      <c r="H276" s="158">
        <f t="shared" si="6"/>
        <v>3840900</v>
      </c>
      <c r="I276" s="158"/>
      <c r="J276" s="158"/>
      <c r="K276" s="158"/>
      <c r="L276" s="158"/>
      <c r="M276" s="158"/>
      <c r="N276" s="158"/>
      <c r="Q276" s="155" t="s">
        <v>503</v>
      </c>
    </row>
    <row r="277" s="155" customFormat="1" spans="4:14">
      <c r="D277" s="157">
        <v>276</v>
      </c>
      <c r="E277" s="157">
        <v>89</v>
      </c>
      <c r="F277" s="157">
        <v>18400</v>
      </c>
      <c r="G277" s="157">
        <v>920</v>
      </c>
      <c r="H277" s="158">
        <f t="shared" si="6"/>
        <v>3859300</v>
      </c>
      <c r="I277" s="158"/>
      <c r="J277" s="158"/>
      <c r="K277" s="158"/>
      <c r="L277" s="158"/>
      <c r="M277" s="158"/>
      <c r="N277" s="158"/>
    </row>
    <row r="278" s="155" customFormat="1" spans="4:14">
      <c r="D278" s="157">
        <v>277</v>
      </c>
      <c r="E278" s="157">
        <v>89</v>
      </c>
      <c r="F278" s="157">
        <v>18600</v>
      </c>
      <c r="G278" s="157">
        <v>930</v>
      </c>
      <c r="H278" s="158">
        <f t="shared" si="6"/>
        <v>3877900</v>
      </c>
      <c r="I278" s="158"/>
      <c r="J278" s="158"/>
      <c r="K278" s="158"/>
      <c r="L278" s="158"/>
      <c r="M278" s="158"/>
      <c r="N278" s="158"/>
    </row>
    <row r="279" s="155" customFormat="1" spans="4:14">
      <c r="D279" s="157">
        <v>278</v>
      </c>
      <c r="E279" s="157">
        <v>89</v>
      </c>
      <c r="F279" s="157">
        <v>18600</v>
      </c>
      <c r="G279" s="157">
        <v>930</v>
      </c>
      <c r="H279" s="158">
        <f t="shared" si="6"/>
        <v>3896500</v>
      </c>
      <c r="I279" s="158"/>
      <c r="J279" s="158"/>
      <c r="K279" s="158"/>
      <c r="L279" s="158"/>
      <c r="M279" s="158"/>
      <c r="N279" s="158"/>
    </row>
    <row r="280" s="155" customFormat="1" spans="4:16">
      <c r="D280" s="157">
        <v>279</v>
      </c>
      <c r="E280" s="157">
        <v>89</v>
      </c>
      <c r="F280" s="157">
        <v>18600</v>
      </c>
      <c r="G280" s="157">
        <v>930</v>
      </c>
      <c r="H280" s="158">
        <f t="shared" si="6"/>
        <v>3915100</v>
      </c>
      <c r="I280" s="158">
        <v>90</v>
      </c>
      <c r="J280" s="158">
        <f>VLOOKUP(E281,$A$2:$C$201,3,FALSE)</f>
        <v>62706700</v>
      </c>
      <c r="K280" s="158">
        <f>J280-H280-SUM(K76:K279)</f>
        <v>5393200</v>
      </c>
      <c r="L280" s="158">
        <f>K280/G280/60</f>
        <v>96.6523297491039</v>
      </c>
      <c r="M280" s="158">
        <v>2</v>
      </c>
      <c r="N280" s="158">
        <f>L280-M280</f>
        <v>94.6523297491039</v>
      </c>
      <c r="O280" s="155">
        <f>IF(N280&lt;12,1,ROUNDUP(N280/12,0))</f>
        <v>8</v>
      </c>
      <c r="P280" s="155">
        <f>ROUNDUP(N280,0)</f>
        <v>95</v>
      </c>
    </row>
    <row r="281" s="155" customFormat="1" spans="4:14">
      <c r="D281" s="157">
        <v>280</v>
      </c>
      <c r="E281" s="157">
        <v>91</v>
      </c>
      <c r="F281" s="157">
        <v>65800</v>
      </c>
      <c r="G281" s="157">
        <v>940</v>
      </c>
      <c r="H281" s="158">
        <f t="shared" si="6"/>
        <v>3980900</v>
      </c>
      <c r="I281" s="158"/>
      <c r="J281" s="158"/>
      <c r="K281" s="158"/>
      <c r="L281" s="158"/>
      <c r="M281" s="158"/>
      <c r="N281" s="158"/>
    </row>
    <row r="282" s="155" customFormat="1" spans="4:14">
      <c r="D282" s="157">
        <v>281</v>
      </c>
      <c r="E282" s="157">
        <v>91</v>
      </c>
      <c r="F282" s="157">
        <v>18800</v>
      </c>
      <c r="G282" s="157">
        <v>940</v>
      </c>
      <c r="H282" s="158">
        <f t="shared" si="6"/>
        <v>3999700</v>
      </c>
      <c r="I282" s="158"/>
      <c r="J282" s="158"/>
      <c r="K282" s="158"/>
      <c r="L282" s="158"/>
      <c r="M282" s="158"/>
      <c r="N282" s="158"/>
    </row>
    <row r="283" s="155" customFormat="1" spans="4:14">
      <c r="D283" s="157">
        <v>282</v>
      </c>
      <c r="E283" s="157">
        <v>91</v>
      </c>
      <c r="F283" s="157">
        <v>18800</v>
      </c>
      <c r="G283" s="157">
        <v>940</v>
      </c>
      <c r="H283" s="158">
        <f t="shared" si="6"/>
        <v>4018500</v>
      </c>
      <c r="I283" s="158"/>
      <c r="J283" s="158"/>
      <c r="K283" s="158"/>
      <c r="L283" s="158"/>
      <c r="M283" s="158"/>
      <c r="N283" s="158"/>
    </row>
    <row r="284" s="155" customFormat="1" spans="4:14">
      <c r="D284" s="157">
        <v>283</v>
      </c>
      <c r="E284" s="157">
        <v>91</v>
      </c>
      <c r="F284" s="157">
        <v>19000</v>
      </c>
      <c r="G284" s="157">
        <v>950</v>
      </c>
      <c r="H284" s="158">
        <f t="shared" si="6"/>
        <v>4037500</v>
      </c>
      <c r="I284" s="158"/>
      <c r="J284" s="158"/>
      <c r="K284" s="158"/>
      <c r="L284" s="158"/>
      <c r="M284" s="158"/>
      <c r="N284" s="158"/>
    </row>
    <row r="285" s="155" customFormat="1" spans="4:14">
      <c r="D285" s="157">
        <v>284</v>
      </c>
      <c r="E285" s="157">
        <v>91</v>
      </c>
      <c r="F285" s="157">
        <v>19000</v>
      </c>
      <c r="G285" s="157">
        <v>950</v>
      </c>
      <c r="H285" s="158">
        <f t="shared" si="6"/>
        <v>4056500</v>
      </c>
      <c r="I285" s="158"/>
      <c r="J285" s="158"/>
      <c r="K285" s="158"/>
      <c r="L285" s="158"/>
      <c r="M285" s="158"/>
      <c r="N285" s="158"/>
    </row>
    <row r="286" s="155" customFormat="1" spans="4:16">
      <c r="D286" s="157">
        <v>285</v>
      </c>
      <c r="E286" s="157">
        <v>91</v>
      </c>
      <c r="F286" s="157">
        <v>66500</v>
      </c>
      <c r="G286" s="157">
        <v>950</v>
      </c>
      <c r="H286" s="158">
        <f t="shared" si="6"/>
        <v>4123000</v>
      </c>
      <c r="I286" s="158">
        <v>92</v>
      </c>
      <c r="J286" s="158">
        <f>VLOOKUP(E287,$A$2:$C$201,3,FALSE)</f>
        <v>68090500</v>
      </c>
      <c r="K286" s="158">
        <f>J286-H286-SUM(K76:K285)</f>
        <v>5175900</v>
      </c>
      <c r="L286" s="158">
        <f>K286/G286/60</f>
        <v>90.8052631578947</v>
      </c>
      <c r="M286" s="158">
        <v>2</v>
      </c>
      <c r="N286" s="158">
        <f>L286-M286</f>
        <v>88.8052631578947</v>
      </c>
      <c r="O286" s="155">
        <f>IF(N286&lt;12,1,ROUNDUP(N286/12,0))</f>
        <v>8</v>
      </c>
      <c r="P286" s="155">
        <f>ROUNDUP(N286,0)</f>
        <v>89</v>
      </c>
    </row>
    <row r="287" s="155" customFormat="1" spans="4:14">
      <c r="D287" s="157">
        <v>286</v>
      </c>
      <c r="E287" s="157">
        <v>93</v>
      </c>
      <c r="F287" s="157">
        <v>19200</v>
      </c>
      <c r="G287" s="157">
        <v>960</v>
      </c>
      <c r="H287" s="158">
        <f t="shared" si="6"/>
        <v>4142200</v>
      </c>
      <c r="I287" s="158"/>
      <c r="J287" s="158"/>
      <c r="K287" s="158"/>
      <c r="L287" s="158"/>
      <c r="M287" s="158"/>
      <c r="N287" s="158"/>
    </row>
    <row r="288" s="155" customFormat="1" spans="4:14">
      <c r="D288" s="157">
        <v>287</v>
      </c>
      <c r="E288" s="157">
        <v>93</v>
      </c>
      <c r="F288" s="157">
        <v>19200</v>
      </c>
      <c r="G288" s="157">
        <v>960</v>
      </c>
      <c r="H288" s="158">
        <f t="shared" si="6"/>
        <v>4161400</v>
      </c>
      <c r="I288" s="158"/>
      <c r="J288" s="158"/>
      <c r="K288" s="158"/>
      <c r="L288" s="158"/>
      <c r="M288" s="158"/>
      <c r="N288" s="158"/>
    </row>
    <row r="289" s="155" customFormat="1" spans="4:14">
      <c r="D289" s="157">
        <v>288</v>
      </c>
      <c r="E289" s="157">
        <v>93</v>
      </c>
      <c r="F289" s="157">
        <v>19200</v>
      </c>
      <c r="G289" s="157">
        <v>960</v>
      </c>
      <c r="H289" s="158">
        <f t="shared" si="6"/>
        <v>4180600</v>
      </c>
      <c r="I289" s="158"/>
      <c r="J289" s="158"/>
      <c r="K289" s="158"/>
      <c r="L289" s="158"/>
      <c r="M289" s="158"/>
      <c r="N289" s="158"/>
    </row>
    <row r="290" s="155" customFormat="1" spans="4:14">
      <c r="D290" s="157">
        <v>289</v>
      </c>
      <c r="E290" s="157">
        <v>93</v>
      </c>
      <c r="F290" s="157">
        <v>19400</v>
      </c>
      <c r="G290" s="157">
        <v>970</v>
      </c>
      <c r="H290" s="158">
        <f t="shared" si="6"/>
        <v>4200000</v>
      </c>
      <c r="I290" s="158"/>
      <c r="J290" s="158"/>
      <c r="K290" s="158"/>
      <c r="L290" s="158"/>
      <c r="M290" s="158"/>
      <c r="N290" s="158"/>
    </row>
    <row r="291" s="155" customFormat="1" spans="4:14">
      <c r="D291" s="157">
        <v>290</v>
      </c>
      <c r="E291" s="157">
        <v>93</v>
      </c>
      <c r="F291" s="157">
        <v>67900</v>
      </c>
      <c r="G291" s="157">
        <v>970</v>
      </c>
      <c r="H291" s="158">
        <f t="shared" si="6"/>
        <v>4267900</v>
      </c>
      <c r="I291" s="158"/>
      <c r="J291" s="158"/>
      <c r="K291" s="158"/>
      <c r="L291" s="158"/>
      <c r="M291" s="158"/>
      <c r="N291" s="158"/>
    </row>
    <row r="292" s="155" customFormat="1" spans="4:16">
      <c r="D292" s="157">
        <v>291</v>
      </c>
      <c r="E292" s="157">
        <v>93</v>
      </c>
      <c r="F292" s="157">
        <v>19400</v>
      </c>
      <c r="G292" s="157">
        <v>970</v>
      </c>
      <c r="H292" s="158">
        <f t="shared" si="6"/>
        <v>4287300</v>
      </c>
      <c r="I292" s="158">
        <v>94</v>
      </c>
      <c r="J292" s="158">
        <f>VLOOKUP(E293,$A$2:$C$201,3,FALSE)</f>
        <v>73817500</v>
      </c>
      <c r="K292" s="158">
        <f>J292-H292-SUM(K76:K291)</f>
        <v>5562700</v>
      </c>
      <c r="L292" s="158">
        <f>K292/G292/60</f>
        <v>95.5790378006873</v>
      </c>
      <c r="M292" s="158">
        <v>2</v>
      </c>
      <c r="N292" s="158">
        <f>L292-M292</f>
        <v>93.5790378006873</v>
      </c>
      <c r="O292" s="155">
        <f>IF(N292&lt;12,1,ROUNDUP(N292/12,0))</f>
        <v>8</v>
      </c>
      <c r="P292" s="155">
        <f>ROUNDUP(N292,0)</f>
        <v>94</v>
      </c>
    </row>
    <row r="293" s="155" customFormat="1" spans="4:14">
      <c r="D293" s="157">
        <v>292</v>
      </c>
      <c r="E293" s="157">
        <v>95</v>
      </c>
      <c r="F293" s="157">
        <v>19600</v>
      </c>
      <c r="G293" s="157">
        <v>980</v>
      </c>
      <c r="H293" s="158">
        <f t="shared" si="6"/>
        <v>4306900</v>
      </c>
      <c r="I293" s="158"/>
      <c r="J293" s="158"/>
      <c r="K293" s="158"/>
      <c r="L293" s="158"/>
      <c r="M293" s="158"/>
      <c r="N293" s="158"/>
    </row>
    <row r="294" s="155" customFormat="1" spans="4:14">
      <c r="D294" s="157">
        <v>293</v>
      </c>
      <c r="E294" s="157">
        <v>95</v>
      </c>
      <c r="F294" s="157">
        <v>19600</v>
      </c>
      <c r="G294" s="157">
        <v>980</v>
      </c>
      <c r="H294" s="158">
        <f t="shared" si="6"/>
        <v>4326500</v>
      </c>
      <c r="I294" s="158"/>
      <c r="J294" s="158"/>
      <c r="K294" s="158"/>
      <c r="L294" s="158"/>
      <c r="M294" s="158"/>
      <c r="N294" s="158"/>
    </row>
    <row r="295" s="155" customFormat="1" spans="4:17">
      <c r="D295" s="157">
        <v>294</v>
      </c>
      <c r="E295" s="157">
        <v>95</v>
      </c>
      <c r="F295" s="157">
        <v>19600</v>
      </c>
      <c r="G295" s="157">
        <v>980</v>
      </c>
      <c r="H295" s="158">
        <f t="shared" si="6"/>
        <v>4346100</v>
      </c>
      <c r="I295" s="158"/>
      <c r="J295" s="158"/>
      <c r="K295" s="158"/>
      <c r="L295" s="158"/>
      <c r="M295" s="158"/>
      <c r="N295" s="158"/>
      <c r="Q295" s="155" t="s">
        <v>504</v>
      </c>
    </row>
    <row r="296" s="155" customFormat="1" spans="4:14">
      <c r="D296" s="157">
        <v>295</v>
      </c>
      <c r="E296" s="157">
        <v>95</v>
      </c>
      <c r="F296" s="157">
        <v>69300</v>
      </c>
      <c r="G296" s="157">
        <v>990</v>
      </c>
      <c r="H296" s="158">
        <f t="shared" si="6"/>
        <v>4415400</v>
      </c>
      <c r="I296" s="158"/>
      <c r="J296" s="158"/>
      <c r="K296" s="158"/>
      <c r="L296" s="158"/>
      <c r="M296" s="158"/>
      <c r="N296" s="158"/>
    </row>
    <row r="297" s="155" customFormat="1" spans="4:14">
      <c r="D297" s="157">
        <v>296</v>
      </c>
      <c r="E297" s="157">
        <v>95</v>
      </c>
      <c r="F297" s="157">
        <v>19800</v>
      </c>
      <c r="G297" s="157">
        <v>990</v>
      </c>
      <c r="H297" s="158">
        <f t="shared" si="6"/>
        <v>4435200</v>
      </c>
      <c r="I297" s="158"/>
      <c r="J297" s="158"/>
      <c r="K297" s="158"/>
      <c r="L297" s="158"/>
      <c r="M297" s="158"/>
      <c r="N297" s="158"/>
    </row>
    <row r="298" s="155" customFormat="1" spans="4:16">
      <c r="D298" s="157">
        <v>297</v>
      </c>
      <c r="E298" s="157">
        <v>95</v>
      </c>
      <c r="F298" s="157">
        <v>19800</v>
      </c>
      <c r="G298" s="157">
        <v>990</v>
      </c>
      <c r="H298" s="158">
        <f t="shared" si="6"/>
        <v>4455000</v>
      </c>
      <c r="I298" s="158">
        <v>96</v>
      </c>
      <c r="J298" s="158">
        <f>VLOOKUP(E299,$A$2:$C$201,3,FALSE)</f>
        <v>79897300</v>
      </c>
      <c r="K298" s="158">
        <f>J298-H298-SUM(K76:K297)</f>
        <v>5912100</v>
      </c>
      <c r="L298" s="158">
        <f>K298/G298/60</f>
        <v>99.530303030303</v>
      </c>
      <c r="M298" s="158">
        <v>2</v>
      </c>
      <c r="N298" s="158">
        <f>L298-M298</f>
        <v>97.530303030303</v>
      </c>
      <c r="O298" s="155">
        <f>IF(N298&lt;12,1,ROUNDUP(N298/12,0))</f>
        <v>9</v>
      </c>
      <c r="P298" s="155">
        <f>ROUNDUP(N298,0)</f>
        <v>98</v>
      </c>
    </row>
    <row r="299" s="155" customFormat="1" spans="4:14">
      <c r="D299" s="157">
        <v>298</v>
      </c>
      <c r="E299" s="157">
        <v>97</v>
      </c>
      <c r="F299" s="157">
        <v>20000</v>
      </c>
      <c r="G299" s="157">
        <v>1000</v>
      </c>
      <c r="H299" s="158">
        <f t="shared" si="6"/>
        <v>4475000</v>
      </c>
      <c r="I299" s="158"/>
      <c r="J299" s="158"/>
      <c r="K299" s="158"/>
      <c r="L299" s="158"/>
      <c r="M299" s="158"/>
      <c r="N299" s="158"/>
    </row>
    <row r="300" s="155" customFormat="1" spans="4:14">
      <c r="D300" s="157">
        <v>299</v>
      </c>
      <c r="E300" s="157">
        <v>97</v>
      </c>
      <c r="F300" s="157">
        <v>20000</v>
      </c>
      <c r="G300" s="157">
        <v>1000</v>
      </c>
      <c r="H300" s="158">
        <f t="shared" si="6"/>
        <v>4495000</v>
      </c>
      <c r="I300" s="158"/>
      <c r="J300" s="158"/>
      <c r="K300" s="158"/>
      <c r="L300" s="158"/>
      <c r="M300" s="158"/>
      <c r="N300" s="158"/>
    </row>
    <row r="301" s="155" customFormat="1" spans="4:14">
      <c r="D301" s="157">
        <v>300</v>
      </c>
      <c r="E301" s="157">
        <v>97</v>
      </c>
      <c r="F301" s="157">
        <v>70000</v>
      </c>
      <c r="G301" s="157">
        <v>1000</v>
      </c>
      <c r="H301" s="158">
        <f t="shared" si="6"/>
        <v>4565000</v>
      </c>
      <c r="I301" s="158"/>
      <c r="J301" s="158"/>
      <c r="K301" s="158"/>
      <c r="L301" s="158"/>
      <c r="M301" s="158"/>
      <c r="N301" s="158"/>
    </row>
    <row r="302" s="155" customFormat="1" spans="4:14">
      <c r="D302" s="157">
        <v>301</v>
      </c>
      <c r="E302" s="157">
        <v>97</v>
      </c>
      <c r="F302" s="157">
        <v>20200</v>
      </c>
      <c r="G302" s="157">
        <v>1010</v>
      </c>
      <c r="H302" s="158">
        <f t="shared" si="6"/>
        <v>4585200</v>
      </c>
      <c r="I302" s="158"/>
      <c r="J302" s="158"/>
      <c r="K302" s="158"/>
      <c r="L302" s="158"/>
      <c r="M302" s="158"/>
      <c r="N302" s="158"/>
    </row>
    <row r="303" s="155" customFormat="1" spans="4:14">
      <c r="D303" s="157">
        <v>302</v>
      </c>
      <c r="E303" s="157">
        <v>97</v>
      </c>
      <c r="F303" s="157">
        <v>20200</v>
      </c>
      <c r="G303" s="157">
        <v>1010</v>
      </c>
      <c r="H303" s="158">
        <f t="shared" si="6"/>
        <v>4605400</v>
      </c>
      <c r="I303" s="158"/>
      <c r="J303" s="158"/>
      <c r="K303" s="158"/>
      <c r="L303" s="158"/>
      <c r="M303" s="158"/>
      <c r="N303" s="158"/>
    </row>
    <row r="304" s="155" customFormat="1" spans="4:16">
      <c r="D304" s="157">
        <v>303</v>
      </c>
      <c r="E304" s="157">
        <v>97</v>
      </c>
      <c r="F304" s="157">
        <v>20200</v>
      </c>
      <c r="G304" s="157">
        <v>1010</v>
      </c>
      <c r="H304" s="158">
        <f t="shared" si="6"/>
        <v>4625600</v>
      </c>
      <c r="I304" s="158">
        <v>98</v>
      </c>
      <c r="J304" s="158">
        <f>VLOOKUP(E305,$A$2:$C$201,3,FALSE)</f>
        <v>86339500</v>
      </c>
      <c r="K304" s="158">
        <f>J304-H304-SUM(K76:K303)</f>
        <v>6271600</v>
      </c>
      <c r="L304" s="158">
        <f>K304/G304/60</f>
        <v>103.491749174917</v>
      </c>
      <c r="M304" s="158">
        <v>2</v>
      </c>
      <c r="N304" s="158">
        <f>L304-M304</f>
        <v>101.491749174917</v>
      </c>
      <c r="O304" s="155">
        <f>IF(N304&lt;12,1,ROUNDUP(N304/12,0))</f>
        <v>9</v>
      </c>
      <c r="P304" s="155">
        <f>ROUNDUP(N304,0)</f>
        <v>102</v>
      </c>
    </row>
    <row r="305" s="155" customFormat="1" spans="4:14">
      <c r="D305" s="157">
        <v>304</v>
      </c>
      <c r="E305" s="157">
        <v>99</v>
      </c>
      <c r="F305" s="157">
        <v>20400</v>
      </c>
      <c r="G305" s="157">
        <v>1020</v>
      </c>
      <c r="H305" s="158">
        <f t="shared" si="6"/>
        <v>4646000</v>
      </c>
      <c r="I305" s="158"/>
      <c r="J305" s="158"/>
      <c r="K305" s="158"/>
      <c r="L305" s="158"/>
      <c r="M305" s="158"/>
      <c r="N305" s="158"/>
    </row>
    <row r="306" s="155" customFormat="1" spans="4:14">
      <c r="D306" s="157">
        <v>305</v>
      </c>
      <c r="E306" s="157">
        <v>99</v>
      </c>
      <c r="F306" s="157">
        <v>71400</v>
      </c>
      <c r="G306" s="157">
        <v>1020</v>
      </c>
      <c r="H306" s="158">
        <f t="shared" si="6"/>
        <v>4717400</v>
      </c>
      <c r="I306" s="158"/>
      <c r="J306" s="158"/>
      <c r="K306" s="158"/>
      <c r="L306" s="158"/>
      <c r="M306" s="158"/>
      <c r="N306" s="158"/>
    </row>
    <row r="307" s="155" customFormat="1" spans="4:14">
      <c r="D307" s="157">
        <v>306</v>
      </c>
      <c r="E307" s="157">
        <v>99</v>
      </c>
      <c r="F307" s="157">
        <v>20400</v>
      </c>
      <c r="G307" s="157">
        <v>1020</v>
      </c>
      <c r="H307" s="158">
        <f t="shared" si="6"/>
        <v>4737800</v>
      </c>
      <c r="I307" s="158"/>
      <c r="J307" s="158"/>
      <c r="K307" s="158"/>
      <c r="L307" s="158"/>
      <c r="M307" s="158"/>
      <c r="N307" s="158"/>
    </row>
    <row r="308" s="155" customFormat="1" spans="4:14">
      <c r="D308" s="157">
        <v>307</v>
      </c>
      <c r="E308" s="157">
        <v>99</v>
      </c>
      <c r="F308" s="157">
        <v>20600</v>
      </c>
      <c r="G308" s="157">
        <v>1030</v>
      </c>
      <c r="H308" s="158">
        <f t="shared" si="6"/>
        <v>4758400</v>
      </c>
      <c r="I308" s="158"/>
      <c r="J308" s="158"/>
      <c r="K308" s="158"/>
      <c r="L308" s="158"/>
      <c r="M308" s="158"/>
      <c r="N308" s="158"/>
    </row>
    <row r="309" s="155" customFormat="1" spans="4:14">
      <c r="D309" s="157">
        <v>308</v>
      </c>
      <c r="E309" s="157">
        <v>99</v>
      </c>
      <c r="F309" s="157">
        <v>20600</v>
      </c>
      <c r="G309" s="157">
        <v>1030</v>
      </c>
      <c r="H309" s="158">
        <f t="shared" si="6"/>
        <v>4779000</v>
      </c>
      <c r="I309" s="158"/>
      <c r="J309" s="158"/>
      <c r="K309" s="158"/>
      <c r="L309" s="158"/>
      <c r="M309" s="158"/>
      <c r="N309" s="158"/>
    </row>
    <row r="310" s="155" customFormat="1" spans="4:16">
      <c r="D310" s="157">
        <v>309</v>
      </c>
      <c r="E310" s="157">
        <v>99</v>
      </c>
      <c r="F310" s="157">
        <v>20600</v>
      </c>
      <c r="G310" s="157">
        <v>1030</v>
      </c>
      <c r="H310" s="158">
        <f t="shared" si="6"/>
        <v>4799600</v>
      </c>
      <c r="I310" s="158">
        <v>100</v>
      </c>
      <c r="J310" s="158">
        <f>VLOOKUP(E311,$A$2:$C$201,3,FALSE)</f>
        <v>93171820</v>
      </c>
      <c r="K310" s="158">
        <f>J310-H310-SUM(K76:K309)</f>
        <v>6658320</v>
      </c>
      <c r="L310" s="158">
        <f>K310/G310/60</f>
        <v>107.739805825243</v>
      </c>
      <c r="M310" s="158">
        <v>2</v>
      </c>
      <c r="N310" s="158">
        <f>L310-M310</f>
        <v>105.739805825243</v>
      </c>
      <c r="O310" s="155">
        <f>IF(N310&lt;12,1,ROUNDUP(N310/12,0))</f>
        <v>9</v>
      </c>
      <c r="P310" s="155">
        <f>ROUNDUP(N310,0)</f>
        <v>106</v>
      </c>
    </row>
    <row r="311" s="155" customFormat="1" spans="4:14">
      <c r="D311" s="157">
        <v>310</v>
      </c>
      <c r="E311" s="157">
        <v>101</v>
      </c>
      <c r="F311" s="157">
        <v>72800</v>
      </c>
      <c r="G311" s="157">
        <v>1040</v>
      </c>
      <c r="H311" s="158">
        <f t="shared" si="6"/>
        <v>4872400</v>
      </c>
      <c r="I311" s="158"/>
      <c r="J311" s="158"/>
      <c r="K311" s="158"/>
      <c r="L311" s="158"/>
      <c r="M311" s="158"/>
      <c r="N311" s="158"/>
    </row>
    <row r="312" s="155" customFormat="1" spans="4:14">
      <c r="D312" s="157">
        <v>311</v>
      </c>
      <c r="E312" s="157">
        <v>101</v>
      </c>
      <c r="F312" s="157">
        <v>20800</v>
      </c>
      <c r="G312" s="157">
        <v>1040</v>
      </c>
      <c r="H312" s="158">
        <f t="shared" si="6"/>
        <v>4893200</v>
      </c>
      <c r="I312" s="158"/>
      <c r="J312" s="158"/>
      <c r="K312" s="158"/>
      <c r="L312" s="158"/>
      <c r="M312" s="158"/>
      <c r="N312" s="158"/>
    </row>
    <row r="313" s="155" customFormat="1" spans="4:17">
      <c r="D313" s="157">
        <v>312</v>
      </c>
      <c r="E313" s="157">
        <v>101</v>
      </c>
      <c r="F313" s="157">
        <v>20800</v>
      </c>
      <c r="G313" s="157">
        <v>1040</v>
      </c>
      <c r="H313" s="158">
        <f t="shared" si="6"/>
        <v>4914000</v>
      </c>
      <c r="I313" s="158"/>
      <c r="J313" s="158"/>
      <c r="K313" s="158"/>
      <c r="L313" s="158"/>
      <c r="M313" s="158"/>
      <c r="N313" s="158"/>
      <c r="Q313" s="155" t="s">
        <v>505</v>
      </c>
    </row>
    <row r="314" s="155" customFormat="1" spans="4:14">
      <c r="D314" s="157">
        <v>313</v>
      </c>
      <c r="E314" s="157">
        <v>101</v>
      </c>
      <c r="F314" s="157">
        <v>21000</v>
      </c>
      <c r="G314" s="157">
        <v>1050</v>
      </c>
      <c r="H314" s="158">
        <f t="shared" si="6"/>
        <v>4935000</v>
      </c>
      <c r="I314" s="158"/>
      <c r="J314" s="158"/>
      <c r="K314" s="158"/>
      <c r="L314" s="158"/>
      <c r="M314" s="158"/>
      <c r="N314" s="158"/>
    </row>
    <row r="315" s="155" customFormat="1" spans="4:14">
      <c r="D315" s="157">
        <v>314</v>
      </c>
      <c r="E315" s="157">
        <v>101</v>
      </c>
      <c r="F315" s="157">
        <v>21000</v>
      </c>
      <c r="G315" s="157">
        <v>1050</v>
      </c>
      <c r="H315" s="158">
        <f t="shared" si="6"/>
        <v>4956000</v>
      </c>
      <c r="I315" s="158"/>
      <c r="J315" s="158"/>
      <c r="K315" s="158"/>
      <c r="L315" s="158"/>
      <c r="M315" s="158"/>
      <c r="N315" s="158"/>
    </row>
    <row r="316" s="155" customFormat="1" spans="4:16">
      <c r="D316" s="157">
        <v>315</v>
      </c>
      <c r="E316" s="157">
        <v>101</v>
      </c>
      <c r="F316" s="157">
        <v>73500</v>
      </c>
      <c r="G316" s="157">
        <v>1050</v>
      </c>
      <c r="H316" s="158">
        <f t="shared" si="6"/>
        <v>5029500</v>
      </c>
      <c r="I316" s="158">
        <v>102</v>
      </c>
      <c r="J316" s="158">
        <f>VLOOKUP(E317,$A$2:$C$201,3,FALSE)</f>
        <v>100410700</v>
      </c>
      <c r="K316" s="158">
        <f>J316-H316-SUM(K76:K315)</f>
        <v>7008980</v>
      </c>
      <c r="L316" s="158">
        <f>K316/G316/60</f>
        <v>111.253650793651</v>
      </c>
      <c r="M316" s="158">
        <v>2</v>
      </c>
      <c r="N316" s="158">
        <f>L316-M316</f>
        <v>109.253650793651</v>
      </c>
      <c r="O316" s="155">
        <f>IF(N316&lt;12,1,ROUNDUP(N316/12,0))</f>
        <v>10</v>
      </c>
      <c r="P316" s="155">
        <f>ROUNDUP(N316,0)</f>
        <v>110</v>
      </c>
    </row>
    <row r="317" s="155" customFormat="1" spans="4:14">
      <c r="D317" s="157">
        <v>316</v>
      </c>
      <c r="E317" s="157">
        <v>103</v>
      </c>
      <c r="F317" s="157">
        <v>21200</v>
      </c>
      <c r="G317" s="157">
        <v>1060</v>
      </c>
      <c r="H317" s="158">
        <f t="shared" si="6"/>
        <v>5050700</v>
      </c>
      <c r="I317" s="158"/>
      <c r="J317" s="158"/>
      <c r="K317" s="158"/>
      <c r="L317" s="158"/>
      <c r="M317" s="158"/>
      <c r="N317" s="158"/>
    </row>
    <row r="318" s="155" customFormat="1" spans="4:14">
      <c r="D318" s="157">
        <v>317</v>
      </c>
      <c r="E318" s="157">
        <v>103</v>
      </c>
      <c r="F318" s="157">
        <v>21200</v>
      </c>
      <c r="G318" s="157">
        <v>1060</v>
      </c>
      <c r="H318" s="158">
        <f t="shared" si="6"/>
        <v>5071900</v>
      </c>
      <c r="I318" s="158"/>
      <c r="J318" s="158"/>
      <c r="K318" s="158"/>
      <c r="L318" s="158"/>
      <c r="M318" s="158"/>
      <c r="N318" s="158"/>
    </row>
    <row r="319" s="155" customFormat="1" spans="4:14">
      <c r="D319" s="157">
        <v>318</v>
      </c>
      <c r="E319" s="157">
        <v>103</v>
      </c>
      <c r="F319" s="157">
        <v>21200</v>
      </c>
      <c r="G319" s="157">
        <v>1060</v>
      </c>
      <c r="H319" s="158">
        <f t="shared" si="6"/>
        <v>5093100</v>
      </c>
      <c r="I319" s="158"/>
      <c r="J319" s="158"/>
      <c r="K319" s="158"/>
      <c r="L319" s="158"/>
      <c r="M319" s="158"/>
      <c r="N319" s="158"/>
    </row>
    <row r="320" s="155" customFormat="1" spans="4:17">
      <c r="D320" s="157">
        <v>319</v>
      </c>
      <c r="E320" s="157">
        <v>103</v>
      </c>
      <c r="F320" s="157">
        <v>21400</v>
      </c>
      <c r="G320" s="157">
        <v>1070</v>
      </c>
      <c r="H320" s="158">
        <f t="shared" si="6"/>
        <v>5114500</v>
      </c>
      <c r="I320" s="158"/>
      <c r="J320" s="158"/>
      <c r="K320" s="158"/>
      <c r="L320" s="158"/>
      <c r="M320" s="158"/>
      <c r="N320" s="158"/>
      <c r="Q320" s="155" t="s">
        <v>506</v>
      </c>
    </row>
    <row r="321" s="155" customFormat="1" spans="4:14">
      <c r="D321" s="157">
        <v>320</v>
      </c>
      <c r="E321" s="157">
        <v>103</v>
      </c>
      <c r="F321" s="157">
        <v>74900</v>
      </c>
      <c r="G321" s="157">
        <v>1070</v>
      </c>
      <c r="H321" s="158">
        <f t="shared" si="6"/>
        <v>5189400</v>
      </c>
      <c r="I321" s="158"/>
      <c r="J321" s="158"/>
      <c r="K321" s="158"/>
      <c r="L321" s="158"/>
      <c r="M321" s="158"/>
      <c r="N321" s="158"/>
    </row>
    <row r="322" s="155" customFormat="1" spans="4:16">
      <c r="D322" s="157">
        <v>321</v>
      </c>
      <c r="E322" s="157">
        <v>103</v>
      </c>
      <c r="F322" s="157">
        <v>21400</v>
      </c>
      <c r="G322" s="157">
        <v>1070</v>
      </c>
      <c r="H322" s="158">
        <f t="shared" si="6"/>
        <v>5210800</v>
      </c>
      <c r="I322" s="158">
        <v>104</v>
      </c>
      <c r="J322" s="158">
        <f>VLOOKUP(E323,$A$2:$C$201,3,FALSE)</f>
        <v>108066700</v>
      </c>
      <c r="K322" s="158">
        <f>J322-H322-SUM(K76:K321)</f>
        <v>7474700</v>
      </c>
      <c r="L322" s="158">
        <f>K322/G322/60</f>
        <v>116.428348909657</v>
      </c>
      <c r="M322" s="158">
        <v>2</v>
      </c>
      <c r="N322" s="158">
        <f>L322-M322</f>
        <v>114.428348909657</v>
      </c>
      <c r="O322" s="155">
        <f>IF(N322&lt;12,1,ROUNDUP(N322/12,0))</f>
        <v>10</v>
      </c>
      <c r="P322" s="155">
        <f>ROUNDUP(N322,0)</f>
        <v>115</v>
      </c>
    </row>
    <row r="323" s="155" customFormat="1" spans="4:14">
      <c r="D323" s="157">
        <v>322</v>
      </c>
      <c r="E323" s="157">
        <v>105</v>
      </c>
      <c r="F323" s="157">
        <v>21600</v>
      </c>
      <c r="G323" s="157">
        <v>1080</v>
      </c>
      <c r="H323" s="158">
        <f t="shared" si="6"/>
        <v>5232400</v>
      </c>
      <c r="I323" s="158"/>
      <c r="J323" s="158"/>
      <c r="K323" s="158"/>
      <c r="L323" s="158"/>
      <c r="M323" s="158"/>
      <c r="N323" s="158"/>
    </row>
    <row r="324" s="155" customFormat="1" spans="4:14">
      <c r="D324" s="157">
        <v>323</v>
      </c>
      <c r="E324" s="157">
        <v>105</v>
      </c>
      <c r="F324" s="157">
        <v>21600</v>
      </c>
      <c r="G324" s="157">
        <v>1080</v>
      </c>
      <c r="H324" s="158">
        <f t="shared" si="6"/>
        <v>5254000</v>
      </c>
      <c r="I324" s="158"/>
      <c r="J324" s="158"/>
      <c r="K324" s="158"/>
      <c r="L324" s="158"/>
      <c r="M324" s="158"/>
      <c r="N324" s="158"/>
    </row>
    <row r="325" s="155" customFormat="1" spans="4:14">
      <c r="D325" s="157">
        <v>324</v>
      </c>
      <c r="E325" s="157">
        <v>105</v>
      </c>
      <c r="F325" s="157">
        <v>21600</v>
      </c>
      <c r="G325" s="157">
        <v>1080</v>
      </c>
      <c r="H325" s="158">
        <f t="shared" si="6"/>
        <v>5275600</v>
      </c>
      <c r="I325" s="158"/>
      <c r="J325" s="158"/>
      <c r="K325" s="158"/>
      <c r="L325" s="158"/>
      <c r="M325" s="158"/>
      <c r="N325" s="158"/>
    </row>
    <row r="326" s="155" customFormat="1" spans="4:14">
      <c r="D326" s="157">
        <v>325</v>
      </c>
      <c r="E326" s="157">
        <v>105</v>
      </c>
      <c r="F326" s="157">
        <v>76300</v>
      </c>
      <c r="G326" s="157">
        <v>1090</v>
      </c>
      <c r="H326" s="158">
        <f t="shared" si="6"/>
        <v>5351900</v>
      </c>
      <c r="I326" s="158"/>
      <c r="J326" s="158"/>
      <c r="K326" s="158"/>
      <c r="L326" s="158"/>
      <c r="M326" s="158"/>
      <c r="N326" s="158"/>
    </row>
    <row r="327" s="155" customFormat="1" spans="4:14">
      <c r="D327" s="157">
        <v>326</v>
      </c>
      <c r="E327" s="157">
        <v>105</v>
      </c>
      <c r="F327" s="157">
        <v>21800</v>
      </c>
      <c r="G327" s="157">
        <v>1090</v>
      </c>
      <c r="H327" s="158">
        <f t="shared" si="6"/>
        <v>5373700</v>
      </c>
      <c r="I327" s="158"/>
      <c r="J327" s="158"/>
      <c r="K327" s="158"/>
      <c r="L327" s="158"/>
      <c r="M327" s="158"/>
      <c r="N327" s="158"/>
    </row>
    <row r="328" s="155" customFormat="1" spans="4:16">
      <c r="D328" s="157">
        <v>327</v>
      </c>
      <c r="E328" s="157">
        <v>105</v>
      </c>
      <c r="F328" s="157">
        <v>21800</v>
      </c>
      <c r="G328" s="157">
        <v>1090</v>
      </c>
      <c r="H328" s="158">
        <f t="shared" si="6"/>
        <v>5395500</v>
      </c>
      <c r="I328" s="158">
        <v>106</v>
      </c>
      <c r="J328" s="158">
        <f>VLOOKUP(E329,$A$2:$C$201,3,FALSE)</f>
        <v>116150380</v>
      </c>
      <c r="K328" s="158">
        <f>J328-H328-SUM(K76:K327)</f>
        <v>7898980</v>
      </c>
      <c r="L328" s="158">
        <f>K328/G328/60</f>
        <v>120.779510703364</v>
      </c>
      <c r="M328" s="158">
        <v>2</v>
      </c>
      <c r="N328" s="158">
        <f>L328-M328</f>
        <v>118.779510703364</v>
      </c>
      <c r="O328" s="155">
        <f>IF(N328&lt;12,1,ROUNDUP(N328/12,0))</f>
        <v>10</v>
      </c>
      <c r="P328" s="155">
        <f>ROUNDUP(N328,0)</f>
        <v>119</v>
      </c>
    </row>
    <row r="329" s="155" customFormat="1" spans="4:14">
      <c r="D329" s="157">
        <v>328</v>
      </c>
      <c r="E329" s="157">
        <v>107</v>
      </c>
      <c r="F329" s="157">
        <v>22000</v>
      </c>
      <c r="G329" s="157">
        <v>1100</v>
      </c>
      <c r="H329" s="158">
        <f t="shared" si="6"/>
        <v>5417500</v>
      </c>
      <c r="I329" s="158"/>
      <c r="J329" s="158"/>
      <c r="K329" s="158"/>
      <c r="L329" s="158"/>
      <c r="M329" s="158"/>
      <c r="N329" s="158"/>
    </row>
    <row r="330" s="155" customFormat="1" spans="4:14">
      <c r="D330" s="157">
        <v>329</v>
      </c>
      <c r="E330" s="157">
        <v>107</v>
      </c>
      <c r="F330" s="157">
        <v>22000</v>
      </c>
      <c r="G330" s="157">
        <v>1100</v>
      </c>
      <c r="H330" s="158">
        <f t="shared" si="6"/>
        <v>5439500</v>
      </c>
      <c r="I330" s="158"/>
      <c r="J330" s="158"/>
      <c r="K330" s="158"/>
      <c r="L330" s="158"/>
      <c r="M330" s="158"/>
      <c r="N330" s="158"/>
    </row>
    <row r="331" s="155" customFormat="1" spans="4:14">
      <c r="D331" s="157">
        <v>330</v>
      </c>
      <c r="E331" s="157">
        <v>107</v>
      </c>
      <c r="F331" s="157">
        <v>77000</v>
      </c>
      <c r="G331" s="157">
        <v>1100</v>
      </c>
      <c r="H331" s="158">
        <f t="shared" si="6"/>
        <v>5516500</v>
      </c>
      <c r="I331" s="158"/>
      <c r="J331" s="158"/>
      <c r="K331" s="158"/>
      <c r="L331" s="158"/>
      <c r="M331" s="158"/>
      <c r="N331" s="158"/>
    </row>
    <row r="332" s="155" customFormat="1" spans="4:14">
      <c r="D332" s="157">
        <v>331</v>
      </c>
      <c r="E332" s="157">
        <v>107</v>
      </c>
      <c r="F332" s="157">
        <v>22200</v>
      </c>
      <c r="G332" s="157">
        <v>1110</v>
      </c>
      <c r="H332" s="158">
        <f t="shared" si="6"/>
        <v>5538700</v>
      </c>
      <c r="I332" s="158"/>
      <c r="J332" s="158"/>
      <c r="K332" s="158"/>
      <c r="L332" s="158"/>
      <c r="M332" s="158"/>
      <c r="N332" s="158"/>
    </row>
    <row r="333" s="155" customFormat="1" spans="4:14">
      <c r="D333" s="157">
        <v>332</v>
      </c>
      <c r="E333" s="157">
        <v>107</v>
      </c>
      <c r="F333" s="157">
        <v>22200</v>
      </c>
      <c r="G333" s="157">
        <v>1110</v>
      </c>
      <c r="H333" s="158">
        <f t="shared" ref="H333:H396" si="7">$H332+$F333</f>
        <v>5560900</v>
      </c>
      <c r="I333" s="158"/>
      <c r="J333" s="158"/>
      <c r="K333" s="158"/>
      <c r="L333" s="158"/>
      <c r="M333" s="158"/>
      <c r="N333" s="158"/>
    </row>
    <row r="334" s="155" customFormat="1" spans="4:16">
      <c r="D334" s="157">
        <v>333</v>
      </c>
      <c r="E334" s="157">
        <v>107</v>
      </c>
      <c r="F334" s="157">
        <v>22200</v>
      </c>
      <c r="G334" s="157">
        <v>1110</v>
      </c>
      <c r="H334" s="158">
        <f t="shared" si="7"/>
        <v>5583100</v>
      </c>
      <c r="I334" s="158">
        <v>108</v>
      </c>
      <c r="J334" s="158">
        <f>VLOOKUP(E335,$A$2:$C$201,3,FALSE)</f>
        <v>124672300</v>
      </c>
      <c r="K334" s="158">
        <f>J334-H334-SUM(K76:K333)</f>
        <v>8334320</v>
      </c>
      <c r="L334" s="158">
        <f>K334/G334/60</f>
        <v>125.13993993994</v>
      </c>
      <c r="M334" s="158">
        <v>2</v>
      </c>
      <c r="N334" s="158">
        <f>L334-M334</f>
        <v>123.13993993994</v>
      </c>
      <c r="O334" s="155">
        <f>IF(N334&lt;12,1,ROUNDUP(N334/12,0))</f>
        <v>11</v>
      </c>
      <c r="P334" s="155">
        <f>ROUNDUP(N334,0)</f>
        <v>124</v>
      </c>
    </row>
    <row r="335" s="155" customFormat="1" spans="4:14">
      <c r="D335" s="157">
        <v>334</v>
      </c>
      <c r="E335" s="157">
        <v>109</v>
      </c>
      <c r="F335" s="157">
        <v>22400</v>
      </c>
      <c r="G335" s="157">
        <v>1120</v>
      </c>
      <c r="H335" s="158">
        <f t="shared" si="7"/>
        <v>5605500</v>
      </c>
      <c r="I335" s="158"/>
      <c r="J335" s="158"/>
      <c r="K335" s="158"/>
      <c r="L335" s="158"/>
      <c r="M335" s="158"/>
      <c r="N335" s="158"/>
    </row>
    <row r="336" s="155" customFormat="1" spans="4:14">
      <c r="D336" s="157">
        <v>335</v>
      </c>
      <c r="E336" s="157">
        <v>109</v>
      </c>
      <c r="F336" s="157">
        <v>78400</v>
      </c>
      <c r="G336" s="157">
        <v>1120</v>
      </c>
      <c r="H336" s="158">
        <f t="shared" si="7"/>
        <v>5683900</v>
      </c>
      <c r="I336" s="158"/>
      <c r="J336" s="158"/>
      <c r="K336" s="158"/>
      <c r="L336" s="158"/>
      <c r="M336" s="158"/>
      <c r="N336" s="158"/>
    </row>
    <row r="337" s="155" customFormat="1" spans="4:14">
      <c r="D337" s="157">
        <v>336</v>
      </c>
      <c r="E337" s="157">
        <v>109</v>
      </c>
      <c r="F337" s="157">
        <v>22400</v>
      </c>
      <c r="G337" s="157">
        <v>1120</v>
      </c>
      <c r="H337" s="158">
        <f t="shared" si="7"/>
        <v>5706300</v>
      </c>
      <c r="I337" s="158"/>
      <c r="J337" s="158"/>
      <c r="K337" s="158"/>
      <c r="L337" s="158"/>
      <c r="M337" s="158"/>
      <c r="N337" s="158"/>
    </row>
    <row r="338" s="155" customFormat="1" spans="4:14">
      <c r="D338" s="157">
        <v>337</v>
      </c>
      <c r="E338" s="157">
        <v>109</v>
      </c>
      <c r="F338" s="157">
        <v>22600</v>
      </c>
      <c r="G338" s="157">
        <v>1130</v>
      </c>
      <c r="H338" s="158">
        <f t="shared" si="7"/>
        <v>5728900</v>
      </c>
      <c r="I338" s="158"/>
      <c r="J338" s="158"/>
      <c r="K338" s="158"/>
      <c r="L338" s="158"/>
      <c r="M338" s="158"/>
      <c r="N338" s="158"/>
    </row>
    <row r="339" s="155" customFormat="1" spans="4:14">
      <c r="D339" s="157">
        <v>338</v>
      </c>
      <c r="E339" s="157">
        <v>109</v>
      </c>
      <c r="F339" s="157">
        <v>22600</v>
      </c>
      <c r="G339" s="157">
        <v>1130</v>
      </c>
      <c r="H339" s="158">
        <f t="shared" si="7"/>
        <v>5751500</v>
      </c>
      <c r="I339" s="158"/>
      <c r="J339" s="158"/>
      <c r="K339" s="158"/>
      <c r="L339" s="158"/>
      <c r="M339" s="158"/>
      <c r="N339" s="158"/>
    </row>
    <row r="340" s="155" customFormat="1" spans="4:16">
      <c r="D340" s="157">
        <v>339</v>
      </c>
      <c r="E340" s="157">
        <v>109</v>
      </c>
      <c r="F340" s="157">
        <v>22600</v>
      </c>
      <c r="G340" s="157">
        <v>1130</v>
      </c>
      <c r="H340" s="158">
        <f t="shared" si="7"/>
        <v>5774100</v>
      </c>
      <c r="I340" s="158">
        <v>110</v>
      </c>
      <c r="J340" s="158">
        <f>VLOOKUP(E341,$A$2:$C$201,3,FALSE)</f>
        <v>133662940</v>
      </c>
      <c r="K340" s="158">
        <f>J340-H340-SUM(K76:K339)</f>
        <v>8799640</v>
      </c>
      <c r="L340" s="158">
        <f>K340/G340/60</f>
        <v>129.788200589971</v>
      </c>
      <c r="M340" s="158">
        <v>2</v>
      </c>
      <c r="N340" s="158">
        <f>L340-M340</f>
        <v>127.788200589971</v>
      </c>
      <c r="O340" s="155">
        <f>IF(N340&lt;12,1,ROUNDUP(N340/12,0))</f>
        <v>11</v>
      </c>
      <c r="P340" s="155">
        <f>ROUNDUP(N340,0)</f>
        <v>128</v>
      </c>
    </row>
    <row r="341" s="155" customFormat="1" spans="4:14">
      <c r="D341" s="157">
        <v>340</v>
      </c>
      <c r="E341" s="157">
        <v>111</v>
      </c>
      <c r="F341" s="157">
        <v>79800</v>
      </c>
      <c r="G341" s="157">
        <v>1140</v>
      </c>
      <c r="H341" s="158">
        <f t="shared" si="7"/>
        <v>5853900</v>
      </c>
      <c r="I341" s="158"/>
      <c r="J341" s="158"/>
      <c r="K341" s="158"/>
      <c r="L341" s="158"/>
      <c r="M341" s="158"/>
      <c r="N341" s="158"/>
    </row>
    <row r="342" s="155" customFormat="1" spans="4:14">
      <c r="D342" s="157">
        <v>341</v>
      </c>
      <c r="E342" s="157">
        <v>111</v>
      </c>
      <c r="F342" s="157">
        <v>22800</v>
      </c>
      <c r="G342" s="157">
        <v>1140</v>
      </c>
      <c r="H342" s="158">
        <f t="shared" si="7"/>
        <v>5876700</v>
      </c>
      <c r="I342" s="158"/>
      <c r="J342" s="158"/>
      <c r="K342" s="158"/>
      <c r="L342" s="158"/>
      <c r="M342" s="158"/>
      <c r="N342" s="158"/>
    </row>
    <row r="343" s="155" customFormat="1" spans="4:14">
      <c r="D343" s="157">
        <v>342</v>
      </c>
      <c r="E343" s="157">
        <v>111</v>
      </c>
      <c r="F343" s="157">
        <v>22800</v>
      </c>
      <c r="G343" s="157">
        <v>1140</v>
      </c>
      <c r="H343" s="158">
        <f t="shared" si="7"/>
        <v>5899500</v>
      </c>
      <c r="I343" s="158"/>
      <c r="J343" s="158"/>
      <c r="K343" s="158"/>
      <c r="L343" s="158"/>
      <c r="M343" s="158"/>
      <c r="N343" s="158"/>
    </row>
    <row r="344" s="155" customFormat="1" spans="4:14">
      <c r="D344" s="157">
        <v>343</v>
      </c>
      <c r="E344" s="157">
        <v>111</v>
      </c>
      <c r="F344" s="157">
        <v>23000</v>
      </c>
      <c r="G344" s="157">
        <v>1150</v>
      </c>
      <c r="H344" s="158">
        <f t="shared" si="7"/>
        <v>5922500</v>
      </c>
      <c r="I344" s="158"/>
      <c r="J344" s="158"/>
      <c r="K344" s="158"/>
      <c r="L344" s="158"/>
      <c r="M344" s="158"/>
      <c r="N344" s="158"/>
    </row>
    <row r="345" s="155" customFormat="1" spans="4:14">
      <c r="D345" s="157">
        <v>344</v>
      </c>
      <c r="E345" s="157">
        <v>111</v>
      </c>
      <c r="F345" s="157">
        <v>23000</v>
      </c>
      <c r="G345" s="157">
        <v>1150</v>
      </c>
      <c r="H345" s="158">
        <f t="shared" si="7"/>
        <v>5945500</v>
      </c>
      <c r="I345" s="158"/>
      <c r="J345" s="158"/>
      <c r="K345" s="158"/>
      <c r="L345" s="158"/>
      <c r="M345" s="158"/>
      <c r="N345" s="158"/>
    </row>
    <row r="346" s="155" customFormat="1" spans="4:16">
      <c r="D346" s="157">
        <v>345</v>
      </c>
      <c r="E346" s="157">
        <v>111</v>
      </c>
      <c r="F346" s="157">
        <v>80500</v>
      </c>
      <c r="G346" s="157">
        <v>1150</v>
      </c>
      <c r="H346" s="158">
        <f t="shared" si="7"/>
        <v>6026000</v>
      </c>
      <c r="I346" s="158">
        <v>112</v>
      </c>
      <c r="J346" s="158">
        <f>VLOOKUP(E347,$A$2:$C$201,3,FALSE)</f>
        <v>143140300</v>
      </c>
      <c r="K346" s="158">
        <f>J346-H346-SUM(K76:K345)</f>
        <v>9225460</v>
      </c>
      <c r="L346" s="158">
        <f>K346/G346/60</f>
        <v>133.70231884058</v>
      </c>
      <c r="M346" s="158">
        <v>2</v>
      </c>
      <c r="N346" s="158">
        <f>L346-M346</f>
        <v>131.70231884058</v>
      </c>
      <c r="O346" s="155">
        <f>IF(N346&lt;12,1,ROUNDUP(N346/12,0))</f>
        <v>11</v>
      </c>
      <c r="P346" s="155">
        <f>ROUNDUP(N346,0)</f>
        <v>132</v>
      </c>
    </row>
    <row r="347" s="155" customFormat="1" spans="4:14">
      <c r="D347" s="157">
        <v>346</v>
      </c>
      <c r="E347" s="157">
        <v>113</v>
      </c>
      <c r="F347" s="157">
        <v>23200</v>
      </c>
      <c r="G347" s="157">
        <v>1160</v>
      </c>
      <c r="H347" s="158">
        <f t="shared" si="7"/>
        <v>6049200</v>
      </c>
      <c r="I347" s="158"/>
      <c r="J347" s="158"/>
      <c r="K347" s="158"/>
      <c r="L347" s="158"/>
      <c r="M347" s="158"/>
      <c r="N347" s="158"/>
    </row>
    <row r="348" s="155" customFormat="1" spans="4:14">
      <c r="D348" s="157">
        <v>347</v>
      </c>
      <c r="E348" s="157">
        <v>113</v>
      </c>
      <c r="F348" s="157">
        <v>23200</v>
      </c>
      <c r="G348" s="157">
        <v>1160</v>
      </c>
      <c r="H348" s="158">
        <f t="shared" si="7"/>
        <v>6072400</v>
      </c>
      <c r="I348" s="158"/>
      <c r="J348" s="158"/>
      <c r="K348" s="158"/>
      <c r="L348" s="158"/>
      <c r="M348" s="158"/>
      <c r="N348" s="158"/>
    </row>
    <row r="349" s="155" customFormat="1" spans="4:14">
      <c r="D349" s="157">
        <v>348</v>
      </c>
      <c r="E349" s="157">
        <v>113</v>
      </c>
      <c r="F349" s="157">
        <v>23200</v>
      </c>
      <c r="G349" s="157">
        <v>1160</v>
      </c>
      <c r="H349" s="158">
        <f t="shared" si="7"/>
        <v>6095600</v>
      </c>
      <c r="I349" s="158"/>
      <c r="J349" s="158"/>
      <c r="K349" s="158"/>
      <c r="L349" s="158"/>
      <c r="M349" s="158"/>
      <c r="N349" s="158"/>
    </row>
    <row r="350" s="155" customFormat="1" spans="4:14">
      <c r="D350" s="157">
        <v>349</v>
      </c>
      <c r="E350" s="157">
        <v>113</v>
      </c>
      <c r="F350" s="157">
        <v>23400</v>
      </c>
      <c r="G350" s="157">
        <v>1170</v>
      </c>
      <c r="H350" s="158">
        <f t="shared" si="7"/>
        <v>6119000</v>
      </c>
      <c r="I350" s="158"/>
      <c r="J350" s="158"/>
      <c r="K350" s="158"/>
      <c r="L350" s="158"/>
      <c r="M350" s="158"/>
      <c r="N350" s="158"/>
    </row>
    <row r="351" s="155" customFormat="1" spans="4:14">
      <c r="D351" s="157">
        <v>350</v>
      </c>
      <c r="E351" s="157">
        <v>113</v>
      </c>
      <c r="F351" s="157">
        <v>81900</v>
      </c>
      <c r="G351" s="157">
        <v>1170</v>
      </c>
      <c r="H351" s="158">
        <f t="shared" si="7"/>
        <v>6200900</v>
      </c>
      <c r="I351" s="158"/>
      <c r="J351" s="158"/>
      <c r="K351" s="158"/>
      <c r="L351" s="158"/>
      <c r="M351" s="158"/>
      <c r="N351" s="158"/>
    </row>
    <row r="352" s="155" customFormat="1" spans="4:16">
      <c r="D352" s="157">
        <v>351</v>
      </c>
      <c r="E352" s="157">
        <v>113</v>
      </c>
      <c r="F352" s="157">
        <v>23400</v>
      </c>
      <c r="G352" s="157">
        <v>1170</v>
      </c>
      <c r="H352" s="158">
        <f t="shared" si="7"/>
        <v>6224300</v>
      </c>
      <c r="I352" s="158">
        <v>114</v>
      </c>
      <c r="J352" s="158">
        <f>VLOOKUP(E353,$A$2:$C$201,3,FALSE)</f>
        <v>153115900</v>
      </c>
      <c r="K352" s="158">
        <f>J352-H352-SUM(K76:K351)</f>
        <v>9777300</v>
      </c>
      <c r="L352" s="158">
        <f>K352/G352/60</f>
        <v>139.277777777778</v>
      </c>
      <c r="M352" s="158">
        <v>2</v>
      </c>
      <c r="N352" s="158">
        <f>L352-M352</f>
        <v>137.277777777778</v>
      </c>
      <c r="O352" s="155">
        <f>IF(N352&lt;12,1,ROUNDUP(N352/12,0))</f>
        <v>12</v>
      </c>
      <c r="P352" s="155">
        <f>ROUNDUP(N352,0)</f>
        <v>138</v>
      </c>
    </row>
    <row r="353" s="155" customFormat="1" spans="4:14">
      <c r="D353" s="157">
        <v>352</v>
      </c>
      <c r="E353" s="157">
        <v>115</v>
      </c>
      <c r="F353" s="157">
        <v>23600</v>
      </c>
      <c r="G353" s="157">
        <v>1180</v>
      </c>
      <c r="H353" s="158">
        <f t="shared" si="7"/>
        <v>6247900</v>
      </c>
      <c r="I353" s="158"/>
      <c r="J353" s="158"/>
      <c r="K353" s="158"/>
      <c r="L353" s="158"/>
      <c r="M353" s="158"/>
      <c r="N353" s="158"/>
    </row>
    <row r="354" s="155" customFormat="1" spans="4:14">
      <c r="D354" s="157">
        <v>353</v>
      </c>
      <c r="E354" s="157">
        <v>115</v>
      </c>
      <c r="F354" s="157">
        <v>23600</v>
      </c>
      <c r="G354" s="157">
        <v>1180</v>
      </c>
      <c r="H354" s="158">
        <f t="shared" si="7"/>
        <v>6271500</v>
      </c>
      <c r="I354" s="158"/>
      <c r="J354" s="158"/>
      <c r="K354" s="158"/>
      <c r="L354" s="158"/>
      <c r="M354" s="158"/>
      <c r="N354" s="158"/>
    </row>
    <row r="355" s="155" customFormat="1" spans="4:17">
      <c r="D355" s="157">
        <v>354</v>
      </c>
      <c r="E355" s="157">
        <v>115</v>
      </c>
      <c r="F355" s="157">
        <v>23600</v>
      </c>
      <c r="G355" s="157">
        <v>1180</v>
      </c>
      <c r="H355" s="158">
        <f t="shared" si="7"/>
        <v>6295100</v>
      </c>
      <c r="I355" s="158"/>
      <c r="J355" s="158"/>
      <c r="K355" s="158"/>
      <c r="L355" s="158"/>
      <c r="M355" s="158"/>
      <c r="N355" s="158"/>
      <c r="Q355" s="155" t="s">
        <v>507</v>
      </c>
    </row>
    <row r="356" s="155" customFormat="1" spans="4:14">
      <c r="D356" s="157">
        <v>355</v>
      </c>
      <c r="E356" s="157">
        <v>115</v>
      </c>
      <c r="F356" s="157">
        <v>83300</v>
      </c>
      <c r="G356" s="157">
        <v>1190</v>
      </c>
      <c r="H356" s="158">
        <f t="shared" si="7"/>
        <v>6378400</v>
      </c>
      <c r="I356" s="158"/>
      <c r="J356" s="158"/>
      <c r="K356" s="158"/>
      <c r="L356" s="158"/>
      <c r="M356" s="158"/>
      <c r="N356" s="158"/>
    </row>
    <row r="357" s="155" customFormat="1" spans="4:14">
      <c r="D357" s="157">
        <v>356</v>
      </c>
      <c r="E357" s="157">
        <v>115</v>
      </c>
      <c r="F357" s="157">
        <v>23800</v>
      </c>
      <c r="G357" s="157">
        <v>1190</v>
      </c>
      <c r="H357" s="158">
        <f t="shared" si="7"/>
        <v>6402200</v>
      </c>
      <c r="I357" s="158"/>
      <c r="J357" s="158"/>
      <c r="K357" s="158"/>
      <c r="L357" s="158"/>
      <c r="M357" s="158"/>
      <c r="N357" s="158"/>
    </row>
    <row r="358" s="155" customFormat="1" spans="4:16">
      <c r="D358" s="157">
        <v>357</v>
      </c>
      <c r="E358" s="157">
        <v>115</v>
      </c>
      <c r="F358" s="157">
        <v>23800</v>
      </c>
      <c r="G358" s="157">
        <v>1190</v>
      </c>
      <c r="H358" s="158">
        <f t="shared" si="7"/>
        <v>6426000</v>
      </c>
      <c r="I358" s="158">
        <v>116</v>
      </c>
      <c r="J358" s="158">
        <f>VLOOKUP(E359,$A$2:$C$201,3,FALSE)</f>
        <v>163601260</v>
      </c>
      <c r="K358" s="158">
        <f>J358-H358-SUM(K76:K357)</f>
        <v>10283660</v>
      </c>
      <c r="L358" s="158">
        <f>K358/G358/60</f>
        <v>144.028851540616</v>
      </c>
      <c r="M358" s="158">
        <v>2</v>
      </c>
      <c r="N358" s="158">
        <f>L358-M358</f>
        <v>142.028851540616</v>
      </c>
      <c r="O358" s="155">
        <f>IF(N358&lt;12,1,ROUNDUP(N358/12,0))</f>
        <v>12</v>
      </c>
      <c r="P358" s="155">
        <f>ROUNDUP(N358,0)</f>
        <v>143</v>
      </c>
    </row>
    <row r="359" s="155" customFormat="1" spans="4:14">
      <c r="D359" s="157">
        <v>358</v>
      </c>
      <c r="E359" s="157">
        <v>117</v>
      </c>
      <c r="F359" s="157">
        <v>24000</v>
      </c>
      <c r="G359" s="157">
        <v>1200</v>
      </c>
      <c r="H359" s="158">
        <f t="shared" si="7"/>
        <v>6450000</v>
      </c>
      <c r="I359" s="158"/>
      <c r="J359" s="158"/>
      <c r="K359" s="158"/>
      <c r="L359" s="158"/>
      <c r="M359" s="158"/>
      <c r="N359" s="158"/>
    </row>
    <row r="360" s="155" customFormat="1" spans="4:14">
      <c r="D360" s="157">
        <v>359</v>
      </c>
      <c r="E360" s="157">
        <v>117</v>
      </c>
      <c r="F360" s="157">
        <v>24000</v>
      </c>
      <c r="G360" s="157">
        <v>1200</v>
      </c>
      <c r="H360" s="158">
        <f t="shared" si="7"/>
        <v>6474000</v>
      </c>
      <c r="I360" s="158"/>
      <c r="J360" s="158"/>
      <c r="K360" s="158"/>
      <c r="L360" s="158"/>
      <c r="M360" s="158"/>
      <c r="N360" s="158"/>
    </row>
    <row r="361" s="155" customFormat="1" spans="4:14">
      <c r="D361" s="157">
        <v>360</v>
      </c>
      <c r="E361" s="157">
        <v>117</v>
      </c>
      <c r="F361" s="157">
        <v>84000</v>
      </c>
      <c r="G361" s="157">
        <v>1200</v>
      </c>
      <c r="H361" s="158">
        <f t="shared" si="7"/>
        <v>6558000</v>
      </c>
      <c r="I361" s="158"/>
      <c r="J361" s="158"/>
      <c r="K361" s="158"/>
      <c r="L361" s="158"/>
      <c r="M361" s="158"/>
      <c r="N361" s="158"/>
    </row>
    <row r="362" s="155" customFormat="1" spans="4:14">
      <c r="D362" s="157">
        <v>361</v>
      </c>
      <c r="E362" s="157">
        <v>117</v>
      </c>
      <c r="F362" s="157">
        <v>24200</v>
      </c>
      <c r="G362" s="157">
        <v>1210</v>
      </c>
      <c r="H362" s="158">
        <f t="shared" si="7"/>
        <v>6582200</v>
      </c>
      <c r="I362" s="158"/>
      <c r="J362" s="158"/>
      <c r="K362" s="158"/>
      <c r="L362" s="158"/>
      <c r="M362" s="158"/>
      <c r="N362" s="158"/>
    </row>
    <row r="363" s="155" customFormat="1" spans="4:14">
      <c r="D363" s="157">
        <v>362</v>
      </c>
      <c r="E363" s="157">
        <v>117</v>
      </c>
      <c r="F363" s="157">
        <v>24200</v>
      </c>
      <c r="G363" s="157">
        <v>1210</v>
      </c>
      <c r="H363" s="158">
        <f t="shared" si="7"/>
        <v>6606400</v>
      </c>
      <c r="I363" s="158"/>
      <c r="J363" s="158"/>
      <c r="K363" s="158"/>
      <c r="L363" s="158"/>
      <c r="M363" s="158"/>
      <c r="N363" s="158"/>
    </row>
    <row r="364" s="155" customFormat="1" spans="4:16">
      <c r="D364" s="157">
        <v>363</v>
      </c>
      <c r="E364" s="157">
        <v>117</v>
      </c>
      <c r="F364" s="157">
        <v>24200</v>
      </c>
      <c r="G364" s="157">
        <v>1210</v>
      </c>
      <c r="H364" s="158">
        <f t="shared" si="7"/>
        <v>6630600</v>
      </c>
      <c r="I364" s="158">
        <v>118</v>
      </c>
      <c r="J364" s="158">
        <f>VLOOKUP(E365,$A$2:$C$201,3,FALSE)</f>
        <v>174607900</v>
      </c>
      <c r="K364" s="158">
        <f>J364-H364-SUM(K76:K363)</f>
        <v>10802040</v>
      </c>
      <c r="L364" s="158">
        <f>K364/G364/60</f>
        <v>148.788429752066</v>
      </c>
      <c r="M364" s="158">
        <v>2</v>
      </c>
      <c r="N364" s="158">
        <f>L364-M364</f>
        <v>146.788429752066</v>
      </c>
      <c r="O364" s="155">
        <f>IF(N364&lt;12,1,ROUNDUP(N364/12,0))</f>
        <v>13</v>
      </c>
      <c r="P364" s="155">
        <f>ROUNDUP(N364,0)</f>
        <v>147</v>
      </c>
    </row>
    <row r="365" s="155" customFormat="1" spans="4:14">
      <c r="D365" s="157">
        <v>364</v>
      </c>
      <c r="E365" s="157">
        <v>119</v>
      </c>
      <c r="F365" s="157">
        <v>24400</v>
      </c>
      <c r="G365" s="157">
        <v>1220</v>
      </c>
      <c r="H365" s="158">
        <f t="shared" si="7"/>
        <v>6655000</v>
      </c>
      <c r="I365" s="158"/>
      <c r="J365" s="158"/>
      <c r="K365" s="158"/>
      <c r="L365" s="158"/>
      <c r="M365" s="158"/>
      <c r="N365" s="158"/>
    </row>
    <row r="366" s="155" customFormat="1" spans="4:14">
      <c r="D366" s="157">
        <v>365</v>
      </c>
      <c r="E366" s="157">
        <v>119</v>
      </c>
      <c r="F366" s="157">
        <v>85400</v>
      </c>
      <c r="G366" s="157">
        <v>1220</v>
      </c>
      <c r="H366" s="158">
        <f t="shared" si="7"/>
        <v>6740400</v>
      </c>
      <c r="I366" s="158"/>
      <c r="J366" s="158"/>
      <c r="K366" s="158"/>
      <c r="L366" s="158"/>
      <c r="M366" s="158"/>
      <c r="N366" s="158"/>
    </row>
    <row r="367" s="155" customFormat="1" spans="4:14">
      <c r="D367" s="157">
        <v>366</v>
      </c>
      <c r="E367" s="157">
        <v>119</v>
      </c>
      <c r="F367" s="157">
        <v>24400</v>
      </c>
      <c r="G367" s="157">
        <v>1220</v>
      </c>
      <c r="H367" s="158">
        <f t="shared" si="7"/>
        <v>6764800</v>
      </c>
      <c r="I367" s="158"/>
      <c r="J367" s="158"/>
      <c r="K367" s="158"/>
      <c r="L367" s="158"/>
      <c r="M367" s="158"/>
      <c r="N367" s="158"/>
    </row>
    <row r="368" s="155" customFormat="1" spans="4:14">
      <c r="D368" s="157">
        <v>367</v>
      </c>
      <c r="E368" s="157">
        <v>119</v>
      </c>
      <c r="F368" s="157">
        <v>24600</v>
      </c>
      <c r="G368" s="157">
        <v>1230</v>
      </c>
      <c r="H368" s="158">
        <f t="shared" si="7"/>
        <v>6789400</v>
      </c>
      <c r="I368" s="158"/>
      <c r="J368" s="158"/>
      <c r="K368" s="158"/>
      <c r="L368" s="158"/>
      <c r="M368" s="158"/>
      <c r="N368" s="158"/>
    </row>
    <row r="369" s="155" customFormat="1" spans="4:14">
      <c r="D369" s="157">
        <v>368</v>
      </c>
      <c r="E369" s="157">
        <v>119</v>
      </c>
      <c r="F369" s="157">
        <v>24600</v>
      </c>
      <c r="G369" s="157">
        <v>1230</v>
      </c>
      <c r="H369" s="158">
        <f t="shared" si="7"/>
        <v>6814000</v>
      </c>
      <c r="I369" s="158"/>
      <c r="J369" s="158"/>
      <c r="K369" s="158"/>
      <c r="L369" s="158"/>
      <c r="M369" s="158"/>
      <c r="N369" s="158"/>
    </row>
    <row r="370" s="155" customFormat="1" spans="4:16">
      <c r="D370" s="157">
        <v>369</v>
      </c>
      <c r="E370" s="157">
        <v>119</v>
      </c>
      <c r="F370" s="157">
        <v>24600</v>
      </c>
      <c r="G370" s="157">
        <v>1230</v>
      </c>
      <c r="H370" s="158">
        <f t="shared" si="7"/>
        <v>6838600</v>
      </c>
      <c r="I370" s="158">
        <v>120</v>
      </c>
      <c r="J370" s="158">
        <f>VLOOKUP(E371,$A$2:$C$201,3,FALSE)</f>
        <v>186169060</v>
      </c>
      <c r="K370" s="158">
        <f>J370-H370-SUM(K76:K369)</f>
        <v>11353160</v>
      </c>
      <c r="L370" s="158">
        <f>K370/G370/60</f>
        <v>153.836856368564</v>
      </c>
      <c r="M370" s="158">
        <v>2</v>
      </c>
      <c r="N370" s="158">
        <f>L370-M370</f>
        <v>151.836856368564</v>
      </c>
      <c r="O370" s="155">
        <f>IF(N370&lt;12,1,ROUNDUP(N370/12,0))</f>
        <v>13</v>
      </c>
      <c r="P370" s="155">
        <f>ROUNDUP(N370,0)</f>
        <v>152</v>
      </c>
    </row>
    <row r="371" s="155" customFormat="1" spans="4:14">
      <c r="D371" s="157">
        <v>370</v>
      </c>
      <c r="E371" s="157">
        <v>121</v>
      </c>
      <c r="F371" s="157">
        <v>86800</v>
      </c>
      <c r="G371" s="157">
        <v>1240</v>
      </c>
      <c r="H371" s="158">
        <f t="shared" si="7"/>
        <v>6925400</v>
      </c>
      <c r="I371" s="158"/>
      <c r="J371" s="158"/>
      <c r="K371" s="158"/>
      <c r="L371" s="158"/>
      <c r="M371" s="158"/>
      <c r="N371" s="158"/>
    </row>
    <row r="372" s="155" customFormat="1" spans="4:14">
      <c r="D372" s="157">
        <v>371</v>
      </c>
      <c r="E372" s="157">
        <v>121</v>
      </c>
      <c r="F372" s="157">
        <v>24800</v>
      </c>
      <c r="G372" s="157">
        <v>1240</v>
      </c>
      <c r="H372" s="158">
        <f t="shared" si="7"/>
        <v>6950200</v>
      </c>
      <c r="I372" s="158"/>
      <c r="J372" s="158"/>
      <c r="K372" s="158"/>
      <c r="L372" s="158"/>
      <c r="M372" s="158"/>
      <c r="N372" s="158"/>
    </row>
    <row r="373" s="155" customFormat="1" spans="4:14">
      <c r="D373" s="157">
        <v>372</v>
      </c>
      <c r="E373" s="157">
        <v>121</v>
      </c>
      <c r="F373" s="157">
        <v>24800</v>
      </c>
      <c r="G373" s="157">
        <v>1240</v>
      </c>
      <c r="H373" s="158">
        <f t="shared" si="7"/>
        <v>6975000</v>
      </c>
      <c r="I373" s="158"/>
      <c r="J373" s="158"/>
      <c r="K373" s="158"/>
      <c r="L373" s="158"/>
      <c r="M373" s="158"/>
      <c r="N373" s="158"/>
    </row>
    <row r="374" s="155" customFormat="1" spans="4:14">
      <c r="D374" s="157">
        <v>373</v>
      </c>
      <c r="E374" s="157">
        <v>121</v>
      </c>
      <c r="F374" s="157">
        <v>25000</v>
      </c>
      <c r="G374" s="157">
        <v>1250</v>
      </c>
      <c r="H374" s="158">
        <f t="shared" si="7"/>
        <v>7000000</v>
      </c>
      <c r="I374" s="158"/>
      <c r="J374" s="158"/>
      <c r="K374" s="158"/>
      <c r="L374" s="158"/>
      <c r="M374" s="158"/>
      <c r="N374" s="158"/>
    </row>
    <row r="375" s="155" customFormat="1" spans="4:14">
      <c r="D375" s="157">
        <v>374</v>
      </c>
      <c r="E375" s="157">
        <v>121</v>
      </c>
      <c r="F375" s="157">
        <v>25000</v>
      </c>
      <c r="G375" s="157">
        <v>1250</v>
      </c>
      <c r="H375" s="158">
        <f t="shared" si="7"/>
        <v>7025000</v>
      </c>
      <c r="I375" s="158"/>
      <c r="J375" s="158"/>
      <c r="K375" s="158"/>
      <c r="L375" s="158"/>
      <c r="M375" s="158"/>
      <c r="N375" s="158"/>
    </row>
    <row r="376" s="155" customFormat="1" spans="4:16">
      <c r="D376" s="157">
        <v>375</v>
      </c>
      <c r="E376" s="157">
        <v>121</v>
      </c>
      <c r="F376" s="157">
        <v>87500</v>
      </c>
      <c r="G376" s="157">
        <v>1250</v>
      </c>
      <c r="H376" s="158">
        <f t="shared" si="7"/>
        <v>7112500</v>
      </c>
      <c r="I376" s="158">
        <v>122</v>
      </c>
      <c r="J376" s="158">
        <f>VLOOKUP(E377,$A$2:$C$201,3,FALSE)</f>
        <v>198304300</v>
      </c>
      <c r="K376" s="158">
        <f>J376-H376-SUM(K76:K375)</f>
        <v>11861340</v>
      </c>
      <c r="L376" s="158">
        <f>K376/G376/60</f>
        <v>158.1512</v>
      </c>
      <c r="M376" s="158">
        <v>2</v>
      </c>
      <c r="N376" s="158">
        <f>L376-M376</f>
        <v>156.1512</v>
      </c>
      <c r="O376" s="155">
        <f>IF(N376&lt;12,1,ROUNDUP(N376/12,0))</f>
        <v>14</v>
      </c>
      <c r="P376" s="155">
        <f>ROUNDUP(N376,0)</f>
        <v>157</v>
      </c>
    </row>
    <row r="377" s="155" customFormat="1" spans="4:14">
      <c r="D377" s="157">
        <v>376</v>
      </c>
      <c r="E377" s="157">
        <v>123</v>
      </c>
      <c r="F377" s="157">
        <v>25200</v>
      </c>
      <c r="G377" s="157">
        <v>1260</v>
      </c>
      <c r="H377" s="158">
        <f t="shared" si="7"/>
        <v>7137700</v>
      </c>
      <c r="I377" s="158"/>
      <c r="J377" s="158"/>
      <c r="K377" s="158"/>
      <c r="L377" s="158"/>
      <c r="M377" s="158"/>
      <c r="N377" s="158"/>
    </row>
    <row r="378" s="155" customFormat="1" spans="4:14">
      <c r="D378" s="157">
        <v>377</v>
      </c>
      <c r="E378" s="157">
        <v>123</v>
      </c>
      <c r="F378" s="157">
        <v>25200</v>
      </c>
      <c r="G378" s="157">
        <v>1260</v>
      </c>
      <c r="H378" s="158">
        <f t="shared" si="7"/>
        <v>7162900</v>
      </c>
      <c r="I378" s="158"/>
      <c r="J378" s="158"/>
      <c r="K378" s="158"/>
      <c r="L378" s="158"/>
      <c r="M378" s="158"/>
      <c r="N378" s="158"/>
    </row>
    <row r="379" s="155" customFormat="1" spans="4:14">
      <c r="D379" s="157">
        <v>378</v>
      </c>
      <c r="E379" s="157">
        <v>123</v>
      </c>
      <c r="F379" s="157">
        <v>25200</v>
      </c>
      <c r="G379" s="157">
        <v>1260</v>
      </c>
      <c r="H379" s="158">
        <f t="shared" si="7"/>
        <v>7188100</v>
      </c>
      <c r="I379" s="158"/>
      <c r="J379" s="158"/>
      <c r="K379" s="158"/>
      <c r="L379" s="158"/>
      <c r="M379" s="158"/>
      <c r="N379" s="158"/>
    </row>
    <row r="380" s="155" customFormat="1" spans="4:14">
      <c r="D380" s="157">
        <v>379</v>
      </c>
      <c r="E380" s="157">
        <v>123</v>
      </c>
      <c r="F380" s="157">
        <v>25400</v>
      </c>
      <c r="G380" s="157">
        <v>1270</v>
      </c>
      <c r="H380" s="158">
        <f t="shared" si="7"/>
        <v>7213500</v>
      </c>
      <c r="I380" s="158"/>
      <c r="J380" s="158"/>
      <c r="K380" s="158"/>
      <c r="L380" s="158"/>
      <c r="M380" s="158"/>
      <c r="N380" s="158"/>
    </row>
    <row r="381" s="155" customFormat="1" spans="4:14">
      <c r="D381" s="157">
        <v>380</v>
      </c>
      <c r="E381" s="157">
        <v>123</v>
      </c>
      <c r="F381" s="157">
        <v>88900</v>
      </c>
      <c r="G381" s="157">
        <v>1270</v>
      </c>
      <c r="H381" s="158">
        <f t="shared" si="7"/>
        <v>7302400</v>
      </c>
      <c r="I381" s="158"/>
      <c r="J381" s="158"/>
      <c r="K381" s="158"/>
      <c r="L381" s="158"/>
      <c r="M381" s="158"/>
      <c r="N381" s="158"/>
    </row>
    <row r="382" s="155" customFormat="1" spans="4:16">
      <c r="D382" s="157">
        <v>381</v>
      </c>
      <c r="E382" s="157">
        <v>123</v>
      </c>
      <c r="F382" s="157">
        <v>25400</v>
      </c>
      <c r="G382" s="157">
        <v>1270</v>
      </c>
      <c r="H382" s="158">
        <f t="shared" si="7"/>
        <v>7327800</v>
      </c>
      <c r="I382" s="158">
        <v>124</v>
      </c>
      <c r="J382" s="158">
        <f>VLOOKUP(E383,$A$2:$C$201,3,FALSE)</f>
        <v>211026100</v>
      </c>
      <c r="K382" s="158">
        <f>J382-H382-SUM(K76:K381)</f>
        <v>12506500</v>
      </c>
      <c r="L382" s="158">
        <f>K382/G382/60</f>
        <v>164.127296587927</v>
      </c>
      <c r="M382" s="158">
        <v>2</v>
      </c>
      <c r="N382" s="158">
        <f>L382-M382</f>
        <v>162.127296587927</v>
      </c>
      <c r="O382" s="155">
        <f>IF(N382&lt;12,1,ROUNDUP(N382/12,0))</f>
        <v>14</v>
      </c>
      <c r="P382" s="155">
        <f>ROUNDUP(N382,0)</f>
        <v>163</v>
      </c>
    </row>
    <row r="383" s="155" customFormat="1" spans="4:14">
      <c r="D383" s="157">
        <v>382</v>
      </c>
      <c r="E383" s="157">
        <v>125</v>
      </c>
      <c r="F383" s="157">
        <v>25600</v>
      </c>
      <c r="G383" s="157">
        <v>1280</v>
      </c>
      <c r="H383" s="158">
        <f t="shared" si="7"/>
        <v>7353400</v>
      </c>
      <c r="I383" s="158"/>
      <c r="J383" s="158"/>
      <c r="K383" s="158"/>
      <c r="L383" s="158"/>
      <c r="M383" s="158"/>
      <c r="N383" s="158"/>
    </row>
    <row r="384" s="155" customFormat="1" spans="4:14">
      <c r="D384" s="157">
        <v>383</v>
      </c>
      <c r="E384" s="157">
        <v>125</v>
      </c>
      <c r="F384" s="157">
        <v>25600</v>
      </c>
      <c r="G384" s="157">
        <v>1280</v>
      </c>
      <c r="H384" s="158">
        <f t="shared" si="7"/>
        <v>7379000</v>
      </c>
      <c r="I384" s="158"/>
      <c r="J384" s="158"/>
      <c r="K384" s="158"/>
      <c r="L384" s="158"/>
      <c r="M384" s="158"/>
      <c r="N384" s="158"/>
    </row>
    <row r="385" s="155" customFormat="1" spans="4:14">
      <c r="D385" s="157">
        <v>384</v>
      </c>
      <c r="E385" s="157">
        <v>125</v>
      </c>
      <c r="F385" s="157">
        <v>25600</v>
      </c>
      <c r="G385" s="157">
        <v>1280</v>
      </c>
      <c r="H385" s="158">
        <f t="shared" si="7"/>
        <v>7404600</v>
      </c>
      <c r="I385" s="158"/>
      <c r="J385" s="158"/>
      <c r="K385" s="158"/>
      <c r="L385" s="158"/>
      <c r="M385" s="158"/>
      <c r="N385" s="158"/>
    </row>
    <row r="386" s="155" customFormat="1" spans="4:14">
      <c r="D386" s="157">
        <v>385</v>
      </c>
      <c r="E386" s="157">
        <v>125</v>
      </c>
      <c r="F386" s="157">
        <v>90300</v>
      </c>
      <c r="G386" s="157">
        <v>1290</v>
      </c>
      <c r="H386" s="158">
        <f t="shared" si="7"/>
        <v>7494900</v>
      </c>
      <c r="I386" s="158"/>
      <c r="J386" s="158"/>
      <c r="K386" s="158"/>
      <c r="L386" s="158"/>
      <c r="M386" s="158"/>
      <c r="N386" s="158"/>
    </row>
    <row r="387" s="155" customFormat="1" spans="4:14">
      <c r="D387" s="157">
        <v>386</v>
      </c>
      <c r="E387" s="157">
        <v>125</v>
      </c>
      <c r="F387" s="157">
        <v>25800</v>
      </c>
      <c r="G387" s="157">
        <v>1290</v>
      </c>
      <c r="H387" s="158">
        <f t="shared" si="7"/>
        <v>7520700</v>
      </c>
      <c r="I387" s="158"/>
      <c r="J387" s="158"/>
      <c r="K387" s="158"/>
      <c r="L387" s="158"/>
      <c r="M387" s="158"/>
      <c r="N387" s="158"/>
    </row>
    <row r="388" s="155" customFormat="1" spans="4:16">
      <c r="D388" s="157">
        <v>387</v>
      </c>
      <c r="E388" s="157">
        <v>125</v>
      </c>
      <c r="F388" s="157">
        <v>25800</v>
      </c>
      <c r="G388" s="157">
        <v>1290</v>
      </c>
      <c r="H388" s="158">
        <f t="shared" si="7"/>
        <v>7546500</v>
      </c>
      <c r="I388" s="158">
        <v>126</v>
      </c>
      <c r="J388" s="158">
        <f>VLOOKUP(E389,$A$2:$C$201,3,FALSE)</f>
        <v>224346940</v>
      </c>
      <c r="K388" s="158">
        <f>J388-H388-SUM(K76:K387)</f>
        <v>13102140</v>
      </c>
      <c r="L388" s="158">
        <f>K388/G388/60</f>
        <v>169.278294573643</v>
      </c>
      <c r="M388" s="158">
        <v>2</v>
      </c>
      <c r="N388" s="158">
        <f>L388-M388</f>
        <v>167.278294573643</v>
      </c>
      <c r="O388" s="155">
        <f>IF(N388&lt;12,1,ROUNDUP(N388/12,0))</f>
        <v>14</v>
      </c>
      <c r="P388" s="155">
        <f>ROUNDUP(N388,0)</f>
        <v>168</v>
      </c>
    </row>
    <row r="389" s="155" customFormat="1" spans="4:14">
      <c r="D389" s="157">
        <v>388</v>
      </c>
      <c r="E389" s="157">
        <v>127</v>
      </c>
      <c r="F389" s="157">
        <v>26000</v>
      </c>
      <c r="G389" s="157">
        <v>1300</v>
      </c>
      <c r="H389" s="158">
        <f t="shared" si="7"/>
        <v>7572500</v>
      </c>
      <c r="I389" s="158"/>
      <c r="J389" s="158"/>
      <c r="K389" s="158"/>
      <c r="L389" s="158"/>
      <c r="M389" s="158"/>
      <c r="N389" s="158"/>
    </row>
    <row r="390" s="155" customFormat="1" spans="4:14">
      <c r="D390" s="157">
        <v>389</v>
      </c>
      <c r="E390" s="157">
        <v>127</v>
      </c>
      <c r="F390" s="157">
        <v>26000</v>
      </c>
      <c r="G390" s="157">
        <v>1300</v>
      </c>
      <c r="H390" s="158">
        <f t="shared" si="7"/>
        <v>7598500</v>
      </c>
      <c r="I390" s="158"/>
      <c r="J390" s="158"/>
      <c r="K390" s="158"/>
      <c r="L390" s="158"/>
      <c r="M390" s="158"/>
      <c r="N390" s="158"/>
    </row>
    <row r="391" s="155" customFormat="1" spans="4:17">
      <c r="D391" s="157">
        <v>390</v>
      </c>
      <c r="E391" s="157">
        <v>127</v>
      </c>
      <c r="F391" s="157">
        <v>91000</v>
      </c>
      <c r="G391" s="157">
        <v>1300</v>
      </c>
      <c r="H391" s="158">
        <f t="shared" si="7"/>
        <v>7689500</v>
      </c>
      <c r="I391" s="158"/>
      <c r="J391" s="158"/>
      <c r="K391" s="158"/>
      <c r="L391" s="158"/>
      <c r="M391" s="158"/>
      <c r="N391" s="158"/>
      <c r="Q391" s="155" t="s">
        <v>508</v>
      </c>
    </row>
    <row r="392" s="155" customFormat="1" spans="4:14">
      <c r="D392" s="157">
        <v>391</v>
      </c>
      <c r="E392" s="157">
        <v>127</v>
      </c>
      <c r="F392" s="157">
        <v>26200</v>
      </c>
      <c r="G392" s="157">
        <v>1310</v>
      </c>
      <c r="H392" s="158">
        <f t="shared" si="7"/>
        <v>7715700</v>
      </c>
      <c r="I392" s="158"/>
      <c r="J392" s="158"/>
      <c r="K392" s="158"/>
      <c r="L392" s="158"/>
      <c r="M392" s="158"/>
      <c r="N392" s="158"/>
    </row>
    <row r="393" s="155" customFormat="1" spans="4:14">
      <c r="D393" s="157">
        <v>392</v>
      </c>
      <c r="E393" s="157">
        <v>127</v>
      </c>
      <c r="F393" s="157">
        <v>26200</v>
      </c>
      <c r="G393" s="157">
        <v>1310</v>
      </c>
      <c r="H393" s="158">
        <f t="shared" si="7"/>
        <v>7741900</v>
      </c>
      <c r="I393" s="158"/>
      <c r="J393" s="158"/>
      <c r="K393" s="158"/>
      <c r="L393" s="158"/>
      <c r="M393" s="158"/>
      <c r="N393" s="158"/>
    </row>
    <row r="394" s="155" customFormat="1" spans="4:16">
      <c r="D394" s="157">
        <v>393</v>
      </c>
      <c r="E394" s="157">
        <v>127</v>
      </c>
      <c r="F394" s="157">
        <v>26200</v>
      </c>
      <c r="G394" s="157">
        <v>1310</v>
      </c>
      <c r="H394" s="158">
        <f t="shared" si="7"/>
        <v>7768100</v>
      </c>
      <c r="I394" s="158">
        <v>128</v>
      </c>
      <c r="J394" s="158">
        <f>VLOOKUP(E395,$A$2:$C$201,3,FALSE)</f>
        <v>238279300</v>
      </c>
      <c r="K394" s="158">
        <f>J394-H394-SUM(K76:K393)</f>
        <v>13710760</v>
      </c>
      <c r="L394" s="158">
        <f>K394/G394/60</f>
        <v>174.437150127226</v>
      </c>
      <c r="M394" s="158">
        <v>2</v>
      </c>
      <c r="N394" s="158">
        <f>L394-M394</f>
        <v>172.437150127226</v>
      </c>
      <c r="O394" s="155">
        <f>IF(N394&lt;12,1,ROUNDUP(N394/12,0))</f>
        <v>15</v>
      </c>
      <c r="P394" s="155">
        <f>ROUNDUP(N394,0)</f>
        <v>173</v>
      </c>
    </row>
    <row r="395" s="155" customFormat="1" spans="4:14">
      <c r="D395" s="157">
        <v>394</v>
      </c>
      <c r="E395" s="157">
        <v>129</v>
      </c>
      <c r="F395" s="157">
        <v>26400</v>
      </c>
      <c r="G395" s="157">
        <v>1320</v>
      </c>
      <c r="H395" s="158">
        <f t="shared" si="7"/>
        <v>7794500</v>
      </c>
      <c r="I395" s="158"/>
      <c r="J395" s="158"/>
      <c r="K395" s="158"/>
      <c r="L395" s="158"/>
      <c r="M395" s="158"/>
      <c r="N395" s="158"/>
    </row>
    <row r="396" s="155" customFormat="1" spans="4:14">
      <c r="D396" s="157">
        <v>395</v>
      </c>
      <c r="E396" s="157">
        <v>129</v>
      </c>
      <c r="F396" s="157">
        <v>92400</v>
      </c>
      <c r="G396" s="157">
        <v>1320</v>
      </c>
      <c r="H396" s="158">
        <f t="shared" si="7"/>
        <v>7886900</v>
      </c>
      <c r="I396" s="158"/>
      <c r="J396" s="158"/>
      <c r="K396" s="158"/>
      <c r="L396" s="158"/>
      <c r="M396" s="158"/>
      <c r="N396" s="158"/>
    </row>
    <row r="397" s="155" customFormat="1" spans="4:14">
      <c r="D397" s="157">
        <v>396</v>
      </c>
      <c r="E397" s="157">
        <v>129</v>
      </c>
      <c r="F397" s="157">
        <v>26400</v>
      </c>
      <c r="G397" s="157">
        <v>1320</v>
      </c>
      <c r="H397" s="158">
        <f t="shared" ref="H397:H460" si="8">$H396+$F397</f>
        <v>7913300</v>
      </c>
      <c r="I397" s="158"/>
      <c r="J397" s="158"/>
      <c r="K397" s="158"/>
      <c r="L397" s="158"/>
      <c r="M397" s="158"/>
      <c r="N397" s="158"/>
    </row>
    <row r="398" s="155" customFormat="1" spans="4:14">
      <c r="D398" s="157">
        <v>397</v>
      </c>
      <c r="E398" s="157">
        <v>129</v>
      </c>
      <c r="F398" s="157">
        <v>26600</v>
      </c>
      <c r="G398" s="157">
        <v>1330</v>
      </c>
      <c r="H398" s="158">
        <f t="shared" si="8"/>
        <v>7939900</v>
      </c>
      <c r="I398" s="158"/>
      <c r="J398" s="158"/>
      <c r="K398" s="158"/>
      <c r="L398" s="158"/>
      <c r="M398" s="158"/>
      <c r="N398" s="158"/>
    </row>
    <row r="399" s="155" customFormat="1" spans="4:14">
      <c r="D399" s="157">
        <v>398</v>
      </c>
      <c r="E399" s="157">
        <v>129</v>
      </c>
      <c r="F399" s="157">
        <v>26600</v>
      </c>
      <c r="G399" s="157">
        <v>1330</v>
      </c>
      <c r="H399" s="158">
        <f t="shared" si="8"/>
        <v>7966500</v>
      </c>
      <c r="I399" s="158"/>
      <c r="J399" s="158"/>
      <c r="K399" s="158"/>
      <c r="L399" s="158"/>
      <c r="M399" s="158"/>
      <c r="N399" s="158"/>
    </row>
    <row r="400" s="155" customFormat="1" spans="4:16">
      <c r="D400" s="157">
        <v>399</v>
      </c>
      <c r="E400" s="157">
        <v>129</v>
      </c>
      <c r="F400" s="157">
        <v>26600</v>
      </c>
      <c r="G400" s="157">
        <v>1330</v>
      </c>
      <c r="H400" s="158">
        <f t="shared" si="8"/>
        <v>7993100</v>
      </c>
      <c r="I400" s="158">
        <v>130</v>
      </c>
      <c r="J400" s="158">
        <f>VLOOKUP(E401,$A$2:$C$201,3,FALSE)</f>
        <v>252859180</v>
      </c>
      <c r="K400" s="158">
        <f>J400-H400-SUM(K76:K399)</f>
        <v>14354880</v>
      </c>
      <c r="L400" s="158">
        <f>K400/G400/60</f>
        <v>179.885714285714</v>
      </c>
      <c r="M400" s="158">
        <v>2</v>
      </c>
      <c r="N400" s="158">
        <f>L400-M400</f>
        <v>177.885714285714</v>
      </c>
      <c r="O400" s="155">
        <f>IF(N400&lt;12,1,ROUNDUP(N400/12,0))</f>
        <v>15</v>
      </c>
      <c r="P400" s="155">
        <f>ROUNDUP(N400,0)</f>
        <v>178</v>
      </c>
    </row>
    <row r="401" s="155" customFormat="1" spans="4:14">
      <c r="D401" s="157">
        <v>400</v>
      </c>
      <c r="E401" s="157">
        <v>131</v>
      </c>
      <c r="F401" s="157">
        <v>93800</v>
      </c>
      <c r="G401" s="157">
        <v>1340</v>
      </c>
      <c r="H401" s="158">
        <f t="shared" si="8"/>
        <v>8086900</v>
      </c>
      <c r="I401" s="158"/>
      <c r="J401" s="158"/>
      <c r="K401" s="158"/>
      <c r="L401" s="158"/>
      <c r="M401" s="158"/>
      <c r="N401" s="158"/>
    </row>
    <row r="402" s="155" customFormat="1" spans="4:14">
      <c r="D402" s="157">
        <v>401</v>
      </c>
      <c r="E402" s="157">
        <v>131</v>
      </c>
      <c r="F402" s="157">
        <v>26800</v>
      </c>
      <c r="G402" s="157">
        <v>1340</v>
      </c>
      <c r="H402" s="158">
        <f t="shared" si="8"/>
        <v>8113700</v>
      </c>
      <c r="I402" s="158"/>
      <c r="J402" s="158"/>
      <c r="K402" s="158"/>
      <c r="L402" s="158"/>
      <c r="M402" s="158"/>
      <c r="N402" s="158"/>
    </row>
    <row r="403" s="155" customFormat="1" spans="4:14">
      <c r="D403" s="157">
        <v>402</v>
      </c>
      <c r="E403" s="157">
        <v>131</v>
      </c>
      <c r="F403" s="157">
        <v>26800</v>
      </c>
      <c r="G403" s="157">
        <v>1340</v>
      </c>
      <c r="H403" s="158">
        <f t="shared" si="8"/>
        <v>8140500</v>
      </c>
      <c r="I403" s="158"/>
      <c r="J403" s="158"/>
      <c r="K403" s="158"/>
      <c r="L403" s="158"/>
      <c r="M403" s="158"/>
      <c r="N403" s="158"/>
    </row>
    <row r="404" s="155" customFormat="1" spans="4:14">
      <c r="D404" s="157">
        <v>403</v>
      </c>
      <c r="E404" s="157">
        <v>131</v>
      </c>
      <c r="F404" s="157">
        <v>27000</v>
      </c>
      <c r="G404" s="157">
        <v>1350</v>
      </c>
      <c r="H404" s="158">
        <f t="shared" si="8"/>
        <v>8167500</v>
      </c>
      <c r="I404" s="158"/>
      <c r="J404" s="158"/>
      <c r="K404" s="158"/>
      <c r="L404" s="158"/>
      <c r="M404" s="158"/>
      <c r="N404" s="158"/>
    </row>
    <row r="405" s="155" customFormat="1" spans="4:14">
      <c r="D405" s="157">
        <v>404</v>
      </c>
      <c r="E405" s="157">
        <v>131</v>
      </c>
      <c r="F405" s="157">
        <v>27000</v>
      </c>
      <c r="G405" s="157">
        <v>1350</v>
      </c>
      <c r="H405" s="158">
        <f t="shared" si="8"/>
        <v>8194500</v>
      </c>
      <c r="I405" s="158"/>
      <c r="J405" s="158"/>
      <c r="K405" s="158"/>
      <c r="L405" s="158"/>
      <c r="M405" s="158"/>
      <c r="N405" s="158"/>
    </row>
    <row r="406" s="155" customFormat="1" spans="4:16">
      <c r="D406" s="157">
        <v>405</v>
      </c>
      <c r="E406" s="157">
        <v>131</v>
      </c>
      <c r="F406" s="157">
        <v>94500</v>
      </c>
      <c r="G406" s="157">
        <v>1350</v>
      </c>
      <c r="H406" s="158">
        <f t="shared" si="8"/>
        <v>8289000</v>
      </c>
      <c r="I406" s="158">
        <v>132</v>
      </c>
      <c r="J406" s="158">
        <f>VLOOKUP(E407,$A$2:$C$201,3,FALSE)</f>
        <v>268107700</v>
      </c>
      <c r="K406" s="158">
        <f>J406-H406-SUM(K76:K405)</f>
        <v>14952620</v>
      </c>
      <c r="L406" s="158">
        <f>K406/G406/60</f>
        <v>184.60024691358</v>
      </c>
      <c r="M406" s="158">
        <v>2</v>
      </c>
      <c r="N406" s="158">
        <f>L406-M406</f>
        <v>182.60024691358</v>
      </c>
      <c r="O406" s="155">
        <f>IF(N406&lt;12,1,ROUNDUP(N406/12,0))</f>
        <v>16</v>
      </c>
      <c r="P406" s="155">
        <f>ROUNDUP(N406,0)</f>
        <v>183</v>
      </c>
    </row>
    <row r="407" s="155" customFormat="1" spans="4:14">
      <c r="D407" s="157">
        <v>406</v>
      </c>
      <c r="E407" s="157">
        <v>133</v>
      </c>
      <c r="F407" s="157">
        <v>27200</v>
      </c>
      <c r="G407" s="157">
        <v>1360</v>
      </c>
      <c r="H407" s="158">
        <f t="shared" si="8"/>
        <v>8316200</v>
      </c>
      <c r="I407" s="158"/>
      <c r="J407" s="158"/>
      <c r="K407" s="158"/>
      <c r="L407" s="158"/>
      <c r="M407" s="158"/>
      <c r="N407" s="158"/>
    </row>
    <row r="408" s="155" customFormat="1" spans="4:14">
      <c r="D408" s="157">
        <v>407</v>
      </c>
      <c r="E408" s="157">
        <v>133</v>
      </c>
      <c r="F408" s="157">
        <v>27200</v>
      </c>
      <c r="G408" s="157">
        <v>1360</v>
      </c>
      <c r="H408" s="158">
        <f t="shared" si="8"/>
        <v>8343400</v>
      </c>
      <c r="I408" s="158"/>
      <c r="J408" s="158"/>
      <c r="K408" s="158"/>
      <c r="L408" s="158"/>
      <c r="M408" s="158"/>
      <c r="N408" s="158"/>
    </row>
    <row r="409" s="155" customFormat="1" spans="4:14">
      <c r="D409" s="157">
        <v>408</v>
      </c>
      <c r="E409" s="157">
        <v>133</v>
      </c>
      <c r="F409" s="157">
        <v>27200</v>
      </c>
      <c r="G409" s="157">
        <v>1360</v>
      </c>
      <c r="H409" s="158">
        <f t="shared" si="8"/>
        <v>8370600</v>
      </c>
      <c r="I409" s="158"/>
      <c r="J409" s="158"/>
      <c r="K409" s="158"/>
      <c r="L409" s="158"/>
      <c r="M409" s="158"/>
      <c r="N409" s="158"/>
    </row>
    <row r="410" s="155" customFormat="1" spans="4:14">
      <c r="D410" s="157">
        <v>409</v>
      </c>
      <c r="E410" s="157">
        <v>133</v>
      </c>
      <c r="F410" s="157">
        <v>27400</v>
      </c>
      <c r="G410" s="157">
        <v>1370</v>
      </c>
      <c r="H410" s="158">
        <f t="shared" si="8"/>
        <v>8398000</v>
      </c>
      <c r="I410" s="158"/>
      <c r="J410" s="158"/>
      <c r="K410" s="158"/>
      <c r="L410" s="158"/>
      <c r="M410" s="158"/>
      <c r="N410" s="158"/>
    </row>
    <row r="411" s="155" customFormat="1" spans="4:14">
      <c r="D411" s="157">
        <v>410</v>
      </c>
      <c r="E411" s="157">
        <v>133</v>
      </c>
      <c r="F411" s="157">
        <v>95900</v>
      </c>
      <c r="G411" s="157">
        <v>1370</v>
      </c>
      <c r="H411" s="158">
        <f t="shared" si="8"/>
        <v>8493900</v>
      </c>
      <c r="I411" s="158"/>
      <c r="J411" s="158"/>
      <c r="K411" s="158"/>
      <c r="L411" s="158"/>
      <c r="M411" s="158"/>
      <c r="N411" s="158"/>
    </row>
    <row r="412" s="155" customFormat="1" spans="4:16">
      <c r="D412" s="157">
        <v>411</v>
      </c>
      <c r="E412" s="157">
        <v>133</v>
      </c>
      <c r="F412" s="157">
        <v>27400</v>
      </c>
      <c r="G412" s="157">
        <v>1370</v>
      </c>
      <c r="H412" s="158">
        <f t="shared" si="8"/>
        <v>8521300</v>
      </c>
      <c r="I412" s="158">
        <v>134</v>
      </c>
      <c r="J412" s="158">
        <f>VLOOKUP(E413,$A$2:$C$201,3,FALSE)</f>
        <v>284038300</v>
      </c>
      <c r="K412" s="158">
        <f>J412-H412-SUM(K76:K411)</f>
        <v>15698300</v>
      </c>
      <c r="L412" s="158">
        <f>K412/G412/60</f>
        <v>190.976885644769</v>
      </c>
      <c r="M412" s="158">
        <v>2</v>
      </c>
      <c r="N412" s="158">
        <f>L412-M412</f>
        <v>188.976885644769</v>
      </c>
      <c r="O412" s="155">
        <f>IF(N412&lt;12,1,ROUNDUP(N412/12,0))</f>
        <v>16</v>
      </c>
      <c r="P412" s="155">
        <f>ROUNDUP(N412,0)</f>
        <v>189</v>
      </c>
    </row>
    <row r="413" s="155" customFormat="1" spans="4:14">
      <c r="D413" s="157">
        <v>412</v>
      </c>
      <c r="E413" s="157">
        <v>135</v>
      </c>
      <c r="F413" s="157">
        <v>27600</v>
      </c>
      <c r="G413" s="157">
        <v>1380</v>
      </c>
      <c r="H413" s="158">
        <f t="shared" si="8"/>
        <v>8548900</v>
      </c>
      <c r="I413" s="158"/>
      <c r="J413" s="158"/>
      <c r="K413" s="158"/>
      <c r="L413" s="158"/>
      <c r="M413" s="158"/>
      <c r="N413" s="158"/>
    </row>
    <row r="414" s="155" customFormat="1" spans="4:14">
      <c r="D414" s="157">
        <v>413</v>
      </c>
      <c r="E414" s="157">
        <v>135</v>
      </c>
      <c r="F414" s="157">
        <v>27600</v>
      </c>
      <c r="G414" s="157">
        <v>1380</v>
      </c>
      <c r="H414" s="158">
        <f t="shared" si="8"/>
        <v>8576500</v>
      </c>
      <c r="I414" s="158"/>
      <c r="J414" s="158"/>
      <c r="K414" s="158"/>
      <c r="L414" s="158"/>
      <c r="M414" s="158"/>
      <c r="N414" s="158"/>
    </row>
    <row r="415" s="155" customFormat="1" spans="4:14">
      <c r="D415" s="157">
        <v>414</v>
      </c>
      <c r="E415" s="157">
        <v>135</v>
      </c>
      <c r="F415" s="157">
        <v>27600</v>
      </c>
      <c r="G415" s="157">
        <v>1380</v>
      </c>
      <c r="H415" s="158">
        <f t="shared" si="8"/>
        <v>8604100</v>
      </c>
      <c r="I415" s="158"/>
      <c r="J415" s="158"/>
      <c r="K415" s="158"/>
      <c r="L415" s="158"/>
      <c r="M415" s="158"/>
      <c r="N415" s="158"/>
    </row>
    <row r="416" s="155" customFormat="1" spans="4:14">
      <c r="D416" s="157">
        <v>415</v>
      </c>
      <c r="E416" s="157">
        <v>135</v>
      </c>
      <c r="F416" s="157">
        <v>97300</v>
      </c>
      <c r="G416" s="157">
        <v>1390</v>
      </c>
      <c r="H416" s="158">
        <f t="shared" si="8"/>
        <v>8701400</v>
      </c>
      <c r="I416" s="158"/>
      <c r="J416" s="158"/>
      <c r="K416" s="158"/>
      <c r="L416" s="158"/>
      <c r="M416" s="158"/>
      <c r="N416" s="158"/>
    </row>
    <row r="417" s="155" customFormat="1" spans="4:14">
      <c r="D417" s="157">
        <v>416</v>
      </c>
      <c r="E417" s="157">
        <v>135</v>
      </c>
      <c r="F417" s="157">
        <v>27800</v>
      </c>
      <c r="G417" s="157">
        <v>1390</v>
      </c>
      <c r="H417" s="158">
        <f t="shared" si="8"/>
        <v>8729200</v>
      </c>
      <c r="I417" s="158"/>
      <c r="J417" s="158"/>
      <c r="K417" s="158"/>
      <c r="L417" s="158"/>
      <c r="M417" s="158"/>
      <c r="N417" s="158"/>
    </row>
    <row r="418" s="155" customFormat="1" spans="4:16">
      <c r="D418" s="157">
        <v>417</v>
      </c>
      <c r="E418" s="157">
        <v>135</v>
      </c>
      <c r="F418" s="157">
        <v>27800</v>
      </c>
      <c r="G418" s="157">
        <v>1390</v>
      </c>
      <c r="H418" s="158">
        <f t="shared" si="8"/>
        <v>8757000</v>
      </c>
      <c r="I418" s="158">
        <v>136</v>
      </c>
      <c r="J418" s="158">
        <f>VLOOKUP(E419,$A$2:$C$201,3,FALSE)</f>
        <v>300669420</v>
      </c>
      <c r="K418" s="158">
        <f>J418-H418-SUM(K76:K417)</f>
        <v>16395420</v>
      </c>
      <c r="L418" s="158">
        <f>K418/G418/60</f>
        <v>196.587769784173</v>
      </c>
      <c r="M418" s="158">
        <v>2</v>
      </c>
      <c r="N418" s="158">
        <f>L418-M418</f>
        <v>194.587769784173</v>
      </c>
      <c r="O418" s="155">
        <f>IF(N418&lt;12,1,ROUNDUP(N418/12,0))</f>
        <v>17</v>
      </c>
      <c r="P418" s="155">
        <f>ROUNDUP(N418,0)</f>
        <v>195</v>
      </c>
    </row>
    <row r="419" s="155" customFormat="1" spans="4:14">
      <c r="D419" s="157">
        <v>418</v>
      </c>
      <c r="E419" s="157">
        <v>137</v>
      </c>
      <c r="F419" s="157">
        <v>28000</v>
      </c>
      <c r="G419" s="157">
        <v>1400</v>
      </c>
      <c r="H419" s="158">
        <f t="shared" si="8"/>
        <v>8785000</v>
      </c>
      <c r="I419" s="158"/>
      <c r="J419" s="158"/>
      <c r="K419" s="158"/>
      <c r="L419" s="158"/>
      <c r="M419" s="158"/>
      <c r="N419" s="158"/>
    </row>
    <row r="420" s="155" customFormat="1" spans="4:14">
      <c r="D420" s="157">
        <v>419</v>
      </c>
      <c r="E420" s="157">
        <v>137</v>
      </c>
      <c r="F420" s="157">
        <v>28000</v>
      </c>
      <c r="G420" s="157">
        <v>1400</v>
      </c>
      <c r="H420" s="158">
        <f t="shared" si="8"/>
        <v>8813000</v>
      </c>
      <c r="I420" s="158"/>
      <c r="J420" s="158"/>
      <c r="K420" s="158"/>
      <c r="L420" s="158"/>
      <c r="M420" s="158"/>
      <c r="N420" s="158"/>
    </row>
    <row r="421" s="155" customFormat="1" spans="4:17">
      <c r="D421" s="157">
        <v>420</v>
      </c>
      <c r="E421" s="157">
        <v>137</v>
      </c>
      <c r="F421" s="157">
        <v>98000</v>
      </c>
      <c r="G421" s="157">
        <v>1400</v>
      </c>
      <c r="H421" s="158">
        <f t="shared" si="8"/>
        <v>8911000</v>
      </c>
      <c r="I421" s="158"/>
      <c r="J421" s="158"/>
      <c r="K421" s="158"/>
      <c r="L421" s="158"/>
      <c r="M421" s="158"/>
      <c r="N421" s="158"/>
      <c r="Q421" s="155" t="s">
        <v>509</v>
      </c>
    </row>
    <row r="422" s="155" customFormat="1" spans="4:14">
      <c r="D422" s="157">
        <v>421</v>
      </c>
      <c r="E422" s="157">
        <v>137</v>
      </c>
      <c r="F422" s="157">
        <v>28200</v>
      </c>
      <c r="G422" s="157">
        <v>1410</v>
      </c>
      <c r="H422" s="158">
        <f t="shared" si="8"/>
        <v>8939200</v>
      </c>
      <c r="I422" s="158"/>
      <c r="J422" s="158"/>
      <c r="K422" s="158"/>
      <c r="L422" s="158"/>
      <c r="M422" s="158"/>
      <c r="N422" s="158"/>
    </row>
    <row r="423" s="155" customFormat="1" spans="4:14">
      <c r="D423" s="157">
        <v>422</v>
      </c>
      <c r="E423" s="157">
        <v>137</v>
      </c>
      <c r="F423" s="157">
        <v>28200</v>
      </c>
      <c r="G423" s="157">
        <v>1410</v>
      </c>
      <c r="H423" s="158">
        <f t="shared" si="8"/>
        <v>8967400</v>
      </c>
      <c r="I423" s="158"/>
      <c r="J423" s="158"/>
      <c r="K423" s="158"/>
      <c r="L423" s="158"/>
      <c r="M423" s="158"/>
      <c r="N423" s="158"/>
    </row>
    <row r="424" s="155" customFormat="1" spans="4:16">
      <c r="D424" s="157">
        <v>423</v>
      </c>
      <c r="E424" s="157">
        <v>137</v>
      </c>
      <c r="F424" s="157">
        <v>28200</v>
      </c>
      <c r="G424" s="157">
        <v>1410</v>
      </c>
      <c r="H424" s="158">
        <f t="shared" si="8"/>
        <v>8995600</v>
      </c>
      <c r="I424" s="158">
        <v>138</v>
      </c>
      <c r="J424" s="158">
        <f>VLOOKUP(E425,$A$2:$C$201,3,FALSE)</f>
        <v>318004500</v>
      </c>
      <c r="K424" s="158">
        <f>J424-H424-SUM(K76:K423)</f>
        <v>17096480</v>
      </c>
      <c r="L424" s="158">
        <f>K424/G424/60</f>
        <v>202.086052009456</v>
      </c>
      <c r="M424" s="158">
        <v>2</v>
      </c>
      <c r="N424" s="158">
        <f>L424-M424</f>
        <v>200.086052009456</v>
      </c>
      <c r="O424" s="155">
        <f>IF(N424&lt;12,1,ROUNDUP(N424/12,0))</f>
        <v>17</v>
      </c>
      <c r="P424" s="155">
        <f>ROUNDUP(N424,0)</f>
        <v>201</v>
      </c>
    </row>
    <row r="425" s="155" customFormat="1" spans="4:14">
      <c r="D425" s="157">
        <v>424</v>
      </c>
      <c r="E425" s="157">
        <v>139</v>
      </c>
      <c r="F425" s="157">
        <v>28400</v>
      </c>
      <c r="G425" s="157">
        <v>1420</v>
      </c>
      <c r="H425" s="158">
        <f t="shared" si="8"/>
        <v>9024000</v>
      </c>
      <c r="I425" s="158"/>
      <c r="J425" s="158"/>
      <c r="K425" s="158"/>
      <c r="L425" s="158"/>
      <c r="M425" s="158"/>
      <c r="N425" s="158"/>
    </row>
    <row r="426" s="155" customFormat="1" spans="4:14">
      <c r="D426" s="157">
        <v>425</v>
      </c>
      <c r="E426" s="157">
        <v>139</v>
      </c>
      <c r="F426" s="157">
        <v>99400</v>
      </c>
      <c r="G426" s="157">
        <v>1420</v>
      </c>
      <c r="H426" s="158">
        <f t="shared" si="8"/>
        <v>9123400</v>
      </c>
      <c r="I426" s="158"/>
      <c r="J426" s="158"/>
      <c r="K426" s="158"/>
      <c r="L426" s="158"/>
      <c r="M426" s="158"/>
      <c r="N426" s="158"/>
    </row>
    <row r="427" s="155" customFormat="1" spans="4:14">
      <c r="D427" s="157">
        <v>426</v>
      </c>
      <c r="E427" s="157">
        <v>139</v>
      </c>
      <c r="F427" s="157">
        <v>28400</v>
      </c>
      <c r="G427" s="157">
        <v>1420</v>
      </c>
      <c r="H427" s="158">
        <f t="shared" si="8"/>
        <v>9151800</v>
      </c>
      <c r="I427" s="158"/>
      <c r="J427" s="158"/>
      <c r="K427" s="158"/>
      <c r="L427" s="158"/>
      <c r="M427" s="158"/>
      <c r="N427" s="158"/>
    </row>
    <row r="428" s="155" customFormat="1" spans="4:14">
      <c r="D428" s="157">
        <v>427</v>
      </c>
      <c r="E428" s="157">
        <v>139</v>
      </c>
      <c r="F428" s="157">
        <v>28600</v>
      </c>
      <c r="G428" s="157">
        <v>1430</v>
      </c>
      <c r="H428" s="158">
        <f t="shared" si="8"/>
        <v>9180400</v>
      </c>
      <c r="I428" s="158"/>
      <c r="J428" s="158"/>
      <c r="K428" s="158"/>
      <c r="L428" s="158"/>
      <c r="M428" s="158"/>
      <c r="N428" s="158"/>
    </row>
    <row r="429" s="155" customFormat="1" spans="4:14">
      <c r="D429" s="157">
        <v>428</v>
      </c>
      <c r="E429" s="157">
        <v>139</v>
      </c>
      <c r="F429" s="157">
        <v>28600</v>
      </c>
      <c r="G429" s="157">
        <v>1430</v>
      </c>
      <c r="H429" s="158">
        <f t="shared" si="8"/>
        <v>9209000</v>
      </c>
      <c r="I429" s="158"/>
      <c r="J429" s="158"/>
      <c r="K429" s="158"/>
      <c r="L429" s="158"/>
      <c r="M429" s="158"/>
      <c r="N429" s="158"/>
    </row>
    <row r="430" s="155" customFormat="1" spans="4:16">
      <c r="D430" s="157">
        <v>429</v>
      </c>
      <c r="E430" s="157">
        <v>139</v>
      </c>
      <c r="F430" s="157">
        <v>28600</v>
      </c>
      <c r="G430" s="157">
        <v>1430</v>
      </c>
      <c r="H430" s="158">
        <f t="shared" si="8"/>
        <v>9237600</v>
      </c>
      <c r="I430" s="158">
        <v>140</v>
      </c>
      <c r="J430" s="158">
        <f>VLOOKUP(E431,$A$2:$C$201,3,FALSE)</f>
        <v>336087300</v>
      </c>
      <c r="K430" s="158">
        <f>J430-H430-SUM(K76:K429)</f>
        <v>17840800</v>
      </c>
      <c r="L430" s="158">
        <f>K430/G430/60</f>
        <v>207.934731934732</v>
      </c>
      <c r="M430" s="158">
        <v>2</v>
      </c>
      <c r="N430" s="158">
        <f>L430-M430</f>
        <v>205.934731934732</v>
      </c>
      <c r="O430" s="155">
        <f>IF(N430&lt;12,1,ROUNDUP(N430/12,0))</f>
        <v>18</v>
      </c>
      <c r="P430" s="155">
        <f>ROUNDUP(N430,0)</f>
        <v>206</v>
      </c>
    </row>
    <row r="431" s="155" customFormat="1" spans="4:14">
      <c r="D431" s="157">
        <v>430</v>
      </c>
      <c r="E431" s="157">
        <v>141</v>
      </c>
      <c r="F431" s="157">
        <v>100800</v>
      </c>
      <c r="G431" s="157">
        <v>1440</v>
      </c>
      <c r="H431" s="158">
        <f t="shared" si="8"/>
        <v>9338400</v>
      </c>
      <c r="I431" s="158"/>
      <c r="J431" s="158"/>
      <c r="K431" s="158"/>
      <c r="L431" s="158"/>
      <c r="M431" s="158"/>
      <c r="N431" s="158"/>
    </row>
    <row r="432" s="155" customFormat="1" spans="4:14">
      <c r="D432" s="157">
        <v>431</v>
      </c>
      <c r="E432" s="157">
        <v>141</v>
      </c>
      <c r="F432" s="157">
        <v>28800</v>
      </c>
      <c r="G432" s="157">
        <v>1440</v>
      </c>
      <c r="H432" s="158">
        <f t="shared" si="8"/>
        <v>9367200</v>
      </c>
      <c r="I432" s="158"/>
      <c r="J432" s="158"/>
      <c r="K432" s="158"/>
      <c r="L432" s="158"/>
      <c r="M432" s="158"/>
      <c r="N432" s="158"/>
    </row>
    <row r="433" s="155" customFormat="1" spans="4:14">
      <c r="D433" s="157">
        <v>432</v>
      </c>
      <c r="E433" s="157">
        <v>141</v>
      </c>
      <c r="F433" s="157">
        <v>28800</v>
      </c>
      <c r="G433" s="157">
        <v>1440</v>
      </c>
      <c r="H433" s="158">
        <f t="shared" si="8"/>
        <v>9396000</v>
      </c>
      <c r="I433" s="158"/>
      <c r="J433" s="158"/>
      <c r="K433" s="158"/>
      <c r="L433" s="158"/>
      <c r="M433" s="158"/>
      <c r="N433" s="158"/>
    </row>
    <row r="434" s="155" customFormat="1" spans="4:14">
      <c r="D434" s="157">
        <v>433</v>
      </c>
      <c r="E434" s="157">
        <v>141</v>
      </c>
      <c r="F434" s="157">
        <v>29000</v>
      </c>
      <c r="G434" s="157">
        <v>1450</v>
      </c>
      <c r="H434" s="158">
        <f t="shared" si="8"/>
        <v>9425000</v>
      </c>
      <c r="I434" s="158"/>
      <c r="J434" s="158"/>
      <c r="K434" s="158"/>
      <c r="L434" s="158"/>
      <c r="M434" s="158"/>
      <c r="N434" s="158"/>
    </row>
    <row r="435" s="155" customFormat="1" spans="4:14">
      <c r="D435" s="157">
        <v>434</v>
      </c>
      <c r="E435" s="157">
        <v>141</v>
      </c>
      <c r="F435" s="157">
        <v>29000</v>
      </c>
      <c r="G435" s="157">
        <v>1450</v>
      </c>
      <c r="H435" s="158">
        <f t="shared" si="8"/>
        <v>9454000</v>
      </c>
      <c r="I435" s="158"/>
      <c r="J435" s="158"/>
      <c r="K435" s="158"/>
      <c r="L435" s="158"/>
      <c r="M435" s="158"/>
      <c r="N435" s="158"/>
    </row>
    <row r="436" s="155" customFormat="1" spans="4:16">
      <c r="D436" s="157">
        <v>435</v>
      </c>
      <c r="E436" s="157">
        <v>141</v>
      </c>
      <c r="F436" s="157">
        <v>101500</v>
      </c>
      <c r="G436" s="157">
        <v>1450</v>
      </c>
      <c r="H436" s="158">
        <f t="shared" si="8"/>
        <v>9555500</v>
      </c>
      <c r="I436" s="158">
        <v>142</v>
      </c>
      <c r="J436" s="158">
        <f>VLOOKUP(E437,$A$2:$C$201,3,FALSE)</f>
        <v>354940500</v>
      </c>
      <c r="K436" s="158">
        <f>J436-H436-SUM(K76:K435)</f>
        <v>18535300</v>
      </c>
      <c r="L436" s="158">
        <f>K436/G436/60</f>
        <v>213.049425287356</v>
      </c>
      <c r="M436" s="158">
        <v>2</v>
      </c>
      <c r="N436" s="158">
        <f>L436-M436</f>
        <v>211.049425287356</v>
      </c>
      <c r="O436" s="155">
        <f>IF(N436&lt;12,1,ROUNDUP(N436/12,0))</f>
        <v>18</v>
      </c>
      <c r="P436" s="155">
        <f>ROUNDUP(N436,0)</f>
        <v>212</v>
      </c>
    </row>
    <row r="437" s="155" customFormat="1" spans="4:14">
      <c r="D437" s="157">
        <v>436</v>
      </c>
      <c r="E437" s="157">
        <v>143</v>
      </c>
      <c r="F437" s="157">
        <v>29200</v>
      </c>
      <c r="G437" s="157">
        <v>1460</v>
      </c>
      <c r="H437" s="158">
        <f t="shared" si="8"/>
        <v>9584700</v>
      </c>
      <c r="I437" s="158"/>
      <c r="J437" s="158"/>
      <c r="K437" s="158"/>
      <c r="L437" s="158"/>
      <c r="M437" s="158"/>
      <c r="N437" s="158"/>
    </row>
    <row r="438" s="155" customFormat="1" spans="4:14">
      <c r="D438" s="157">
        <v>437</v>
      </c>
      <c r="E438" s="157">
        <v>143</v>
      </c>
      <c r="F438" s="157">
        <v>29200</v>
      </c>
      <c r="G438" s="157">
        <v>1460</v>
      </c>
      <c r="H438" s="158">
        <f t="shared" si="8"/>
        <v>9613900</v>
      </c>
      <c r="I438" s="158"/>
      <c r="J438" s="158"/>
      <c r="K438" s="158"/>
      <c r="L438" s="158"/>
      <c r="M438" s="158"/>
      <c r="N438" s="158"/>
    </row>
    <row r="439" s="155" customFormat="1" spans="4:14">
      <c r="D439" s="157">
        <v>438</v>
      </c>
      <c r="E439" s="157">
        <v>143</v>
      </c>
      <c r="F439" s="157">
        <v>29200</v>
      </c>
      <c r="G439" s="157">
        <v>1460</v>
      </c>
      <c r="H439" s="158">
        <f t="shared" si="8"/>
        <v>9643100</v>
      </c>
      <c r="I439" s="158"/>
      <c r="J439" s="158"/>
      <c r="K439" s="158"/>
      <c r="L439" s="158"/>
      <c r="M439" s="158"/>
      <c r="N439" s="158"/>
    </row>
    <row r="440" s="155" customFormat="1" spans="4:14">
      <c r="D440" s="157">
        <v>439</v>
      </c>
      <c r="E440" s="157">
        <v>143</v>
      </c>
      <c r="F440" s="157">
        <v>29400</v>
      </c>
      <c r="G440" s="157">
        <v>1470</v>
      </c>
      <c r="H440" s="158">
        <f t="shared" si="8"/>
        <v>9672500</v>
      </c>
      <c r="I440" s="158"/>
      <c r="J440" s="158"/>
      <c r="K440" s="158"/>
      <c r="L440" s="158"/>
      <c r="M440" s="158"/>
      <c r="N440" s="158"/>
    </row>
    <row r="441" s="155" customFormat="1" spans="4:14">
      <c r="D441" s="157">
        <v>440</v>
      </c>
      <c r="E441" s="157">
        <v>143</v>
      </c>
      <c r="F441" s="157">
        <v>102900</v>
      </c>
      <c r="G441" s="157">
        <v>1470</v>
      </c>
      <c r="H441" s="158">
        <f t="shared" si="8"/>
        <v>9775400</v>
      </c>
      <c r="I441" s="158"/>
      <c r="J441" s="158"/>
      <c r="K441" s="158"/>
      <c r="L441" s="158"/>
      <c r="M441" s="158"/>
      <c r="N441" s="158"/>
    </row>
    <row r="442" s="155" customFormat="1" spans="4:16">
      <c r="D442" s="157">
        <v>441</v>
      </c>
      <c r="E442" s="157">
        <v>143</v>
      </c>
      <c r="F442" s="157">
        <v>29400</v>
      </c>
      <c r="G442" s="157">
        <v>1470</v>
      </c>
      <c r="H442" s="158">
        <f t="shared" si="8"/>
        <v>9804800</v>
      </c>
      <c r="I442" s="158">
        <v>144</v>
      </c>
      <c r="J442" s="158">
        <f>VLOOKUP(E443,$A$2:$C$201,3,FALSE)</f>
        <v>374578500</v>
      </c>
      <c r="K442" s="158">
        <f>J442-H442-SUM(K76:K441)</f>
        <v>19388700</v>
      </c>
      <c r="L442" s="158">
        <f>K442/G442/60</f>
        <v>219.826530612245</v>
      </c>
      <c r="M442" s="158">
        <v>2</v>
      </c>
      <c r="N442" s="158">
        <f>L442-M442</f>
        <v>217.826530612245</v>
      </c>
      <c r="O442" s="155">
        <f>IF(N442&lt;12,1,ROUNDUP(N442/12,0))</f>
        <v>19</v>
      </c>
      <c r="P442" s="155">
        <f>ROUNDUP(N442,0)</f>
        <v>218</v>
      </c>
    </row>
    <row r="443" s="155" customFormat="1" spans="4:14">
      <c r="D443" s="157">
        <v>442</v>
      </c>
      <c r="E443" s="157">
        <v>145</v>
      </c>
      <c r="F443" s="157">
        <v>29600</v>
      </c>
      <c r="G443" s="157">
        <v>1480</v>
      </c>
      <c r="H443" s="158">
        <f t="shared" si="8"/>
        <v>9834400</v>
      </c>
      <c r="I443" s="158"/>
      <c r="J443" s="158"/>
      <c r="K443" s="158"/>
      <c r="L443" s="158"/>
      <c r="M443" s="158"/>
      <c r="N443" s="158"/>
    </row>
    <row r="444" s="155" customFormat="1" spans="4:14">
      <c r="D444" s="157">
        <v>443</v>
      </c>
      <c r="E444" s="157">
        <v>145</v>
      </c>
      <c r="F444" s="157">
        <v>29600</v>
      </c>
      <c r="G444" s="157">
        <v>1480</v>
      </c>
      <c r="H444" s="158">
        <f t="shared" si="8"/>
        <v>9864000</v>
      </c>
      <c r="I444" s="158"/>
      <c r="J444" s="158"/>
      <c r="K444" s="158"/>
      <c r="L444" s="158"/>
      <c r="M444" s="158"/>
      <c r="N444" s="158"/>
    </row>
    <row r="445" s="155" customFormat="1" spans="4:14">
      <c r="D445" s="157">
        <v>444</v>
      </c>
      <c r="E445" s="157">
        <v>145</v>
      </c>
      <c r="F445" s="157">
        <v>29600</v>
      </c>
      <c r="G445" s="157">
        <v>1480</v>
      </c>
      <c r="H445" s="158">
        <f t="shared" si="8"/>
        <v>9893600</v>
      </c>
      <c r="I445" s="158"/>
      <c r="J445" s="158"/>
      <c r="K445" s="158"/>
      <c r="L445" s="158"/>
      <c r="M445" s="158"/>
      <c r="N445" s="158"/>
    </row>
    <row r="446" s="155" customFormat="1" spans="4:14">
      <c r="D446" s="157">
        <v>445</v>
      </c>
      <c r="E446" s="157">
        <v>145</v>
      </c>
      <c r="F446" s="157">
        <v>104300</v>
      </c>
      <c r="G446" s="157">
        <v>1490</v>
      </c>
      <c r="H446" s="158">
        <f t="shared" si="8"/>
        <v>9997900</v>
      </c>
      <c r="I446" s="158"/>
      <c r="J446" s="158"/>
      <c r="K446" s="158"/>
      <c r="L446" s="158"/>
      <c r="M446" s="158"/>
      <c r="N446" s="158"/>
    </row>
    <row r="447" s="155" customFormat="1" spans="4:14">
      <c r="D447" s="157">
        <v>446</v>
      </c>
      <c r="E447" s="157">
        <v>145</v>
      </c>
      <c r="F447" s="157">
        <v>29800</v>
      </c>
      <c r="G447" s="157">
        <v>1490</v>
      </c>
      <c r="H447" s="158">
        <f t="shared" si="8"/>
        <v>10027700</v>
      </c>
      <c r="I447" s="158"/>
      <c r="J447" s="158"/>
      <c r="K447" s="158"/>
      <c r="L447" s="158"/>
      <c r="M447" s="158"/>
      <c r="N447" s="158"/>
    </row>
    <row r="448" s="155" customFormat="1" spans="4:17">
      <c r="D448" s="157">
        <v>447</v>
      </c>
      <c r="E448" s="157">
        <v>145</v>
      </c>
      <c r="F448" s="157">
        <v>29800</v>
      </c>
      <c r="G448" s="157">
        <v>1490</v>
      </c>
      <c r="H448" s="158">
        <f t="shared" si="8"/>
        <v>10057500</v>
      </c>
      <c r="I448" s="158">
        <v>146</v>
      </c>
      <c r="J448" s="158">
        <f>VLOOKUP(E449,$A$2:$C$201,3,FALSE)</f>
        <v>395015700</v>
      </c>
      <c r="K448" s="158">
        <f>J448-H448-SUM(K76:K447)</f>
        <v>20184500</v>
      </c>
      <c r="L448" s="158">
        <f>K448/G448/60</f>
        <v>225.7774049217</v>
      </c>
      <c r="M448" s="158">
        <v>2</v>
      </c>
      <c r="N448" s="158">
        <f>L448-M448</f>
        <v>223.7774049217</v>
      </c>
      <c r="O448" s="155">
        <f>IF(N448&lt;12,1,ROUNDUP(N448/12,0))</f>
        <v>19</v>
      </c>
      <c r="P448" s="155">
        <f>ROUNDUP(N448,0)</f>
        <v>224</v>
      </c>
      <c r="Q448" s="155" t="s">
        <v>510</v>
      </c>
    </row>
    <row r="449" s="155" customFormat="1" spans="4:14">
      <c r="D449" s="157">
        <v>448</v>
      </c>
      <c r="E449" s="157">
        <v>147</v>
      </c>
      <c r="F449" s="157">
        <v>30000</v>
      </c>
      <c r="G449" s="157">
        <v>1500</v>
      </c>
      <c r="H449" s="158">
        <f t="shared" si="8"/>
        <v>10087500</v>
      </c>
      <c r="I449" s="158"/>
      <c r="J449" s="158"/>
      <c r="K449" s="158"/>
      <c r="L449" s="158"/>
      <c r="M449" s="158"/>
      <c r="N449" s="158"/>
    </row>
    <row r="450" s="155" customFormat="1" spans="4:14">
      <c r="D450" s="157">
        <v>449</v>
      </c>
      <c r="E450" s="157">
        <v>147</v>
      </c>
      <c r="F450" s="157">
        <v>30000</v>
      </c>
      <c r="G450" s="157">
        <v>1500</v>
      </c>
      <c r="H450" s="158">
        <f t="shared" si="8"/>
        <v>10117500</v>
      </c>
      <c r="I450" s="158"/>
      <c r="J450" s="158"/>
      <c r="K450" s="158"/>
      <c r="L450" s="158"/>
      <c r="M450" s="158"/>
      <c r="N450" s="158"/>
    </row>
    <row r="451" s="155" customFormat="1" spans="4:14">
      <c r="D451" s="157">
        <v>450</v>
      </c>
      <c r="E451" s="157">
        <v>147</v>
      </c>
      <c r="F451" s="157">
        <v>105000</v>
      </c>
      <c r="G451" s="157">
        <v>1500</v>
      </c>
      <c r="H451" s="158">
        <f t="shared" si="8"/>
        <v>10222500</v>
      </c>
      <c r="I451" s="158"/>
      <c r="J451" s="158"/>
      <c r="K451" s="158"/>
      <c r="L451" s="158"/>
      <c r="M451" s="158"/>
      <c r="N451" s="158"/>
    </row>
    <row r="452" s="155" customFormat="1" spans="4:14">
      <c r="D452" s="157">
        <v>451</v>
      </c>
      <c r="E452" s="157">
        <v>147</v>
      </c>
      <c r="F452" s="157">
        <v>30200</v>
      </c>
      <c r="G452" s="157">
        <v>1510</v>
      </c>
      <c r="H452" s="158">
        <f t="shared" si="8"/>
        <v>10252700</v>
      </c>
      <c r="I452" s="158"/>
      <c r="J452" s="158"/>
      <c r="K452" s="158"/>
      <c r="L452" s="158"/>
      <c r="M452" s="158"/>
      <c r="N452" s="158"/>
    </row>
    <row r="453" s="155" customFormat="1" spans="4:14">
      <c r="D453" s="157">
        <v>452</v>
      </c>
      <c r="E453" s="157">
        <v>147</v>
      </c>
      <c r="F453" s="157">
        <v>30200</v>
      </c>
      <c r="G453" s="157">
        <v>1510</v>
      </c>
      <c r="H453" s="158">
        <f t="shared" si="8"/>
        <v>10282900</v>
      </c>
      <c r="I453" s="158"/>
      <c r="J453" s="158"/>
      <c r="K453" s="158"/>
      <c r="L453" s="158"/>
      <c r="M453" s="158"/>
      <c r="N453" s="158"/>
    </row>
    <row r="454" s="155" customFormat="1" spans="4:16">
      <c r="D454" s="157">
        <v>453</v>
      </c>
      <c r="E454" s="157">
        <v>147</v>
      </c>
      <c r="F454" s="157">
        <v>30200</v>
      </c>
      <c r="G454" s="157">
        <v>1510</v>
      </c>
      <c r="H454" s="158">
        <f t="shared" si="8"/>
        <v>10313100</v>
      </c>
      <c r="I454" s="158">
        <v>148</v>
      </c>
      <c r="J454" s="158">
        <f>VLOOKUP(E455,$A$2:$C$201,3,FALSE)</f>
        <v>416266500</v>
      </c>
      <c r="K454" s="158">
        <f>J454-H454-SUM(K76:K453)</f>
        <v>20995200</v>
      </c>
      <c r="L454" s="158">
        <f>K454/G454/60</f>
        <v>231.735099337748</v>
      </c>
      <c r="M454" s="158">
        <v>2</v>
      </c>
      <c r="N454" s="158">
        <f>L454-M454</f>
        <v>229.735099337748</v>
      </c>
      <c r="O454" s="155">
        <f>IF(N454&lt;12,1,ROUNDUP(N454/12,0))</f>
        <v>20</v>
      </c>
      <c r="P454" s="155">
        <f>ROUNDUP(N454,0)</f>
        <v>230</v>
      </c>
    </row>
    <row r="455" s="155" customFormat="1" spans="4:14">
      <c r="D455" s="157">
        <v>454</v>
      </c>
      <c r="E455" s="157">
        <v>149</v>
      </c>
      <c r="F455" s="157">
        <v>30400</v>
      </c>
      <c r="G455" s="157">
        <v>1520</v>
      </c>
      <c r="H455" s="158">
        <f t="shared" si="8"/>
        <v>10343500</v>
      </c>
      <c r="I455" s="158"/>
      <c r="J455" s="158"/>
      <c r="K455" s="158"/>
      <c r="L455" s="158"/>
      <c r="M455" s="158"/>
      <c r="N455" s="158"/>
    </row>
    <row r="456" s="155" customFormat="1" spans="4:14">
      <c r="D456" s="157">
        <v>455</v>
      </c>
      <c r="E456" s="157">
        <v>149</v>
      </c>
      <c r="F456" s="157">
        <v>106400</v>
      </c>
      <c r="G456" s="157">
        <v>1520</v>
      </c>
      <c r="H456" s="158">
        <f t="shared" si="8"/>
        <v>10449900</v>
      </c>
      <c r="I456" s="158"/>
      <c r="J456" s="158"/>
      <c r="K456" s="158"/>
      <c r="L456" s="158"/>
      <c r="M456" s="158"/>
      <c r="N456" s="158"/>
    </row>
    <row r="457" s="155" customFormat="1" spans="4:14">
      <c r="D457" s="157">
        <v>456</v>
      </c>
      <c r="E457" s="157">
        <v>149</v>
      </c>
      <c r="F457" s="157">
        <v>30400</v>
      </c>
      <c r="G457" s="157">
        <v>1520</v>
      </c>
      <c r="H457" s="158">
        <f t="shared" si="8"/>
        <v>10480300</v>
      </c>
      <c r="I457" s="158"/>
      <c r="J457" s="158"/>
      <c r="K457" s="158"/>
      <c r="L457" s="158"/>
      <c r="M457" s="158"/>
      <c r="N457" s="158"/>
    </row>
    <row r="458" s="155" customFormat="1" spans="4:14">
      <c r="D458" s="157">
        <v>457</v>
      </c>
      <c r="E458" s="157">
        <v>149</v>
      </c>
      <c r="F458" s="157">
        <v>30600</v>
      </c>
      <c r="G458" s="157">
        <v>1530</v>
      </c>
      <c r="H458" s="158">
        <f t="shared" si="8"/>
        <v>10510900</v>
      </c>
      <c r="I458" s="158"/>
      <c r="J458" s="158"/>
      <c r="K458" s="158"/>
      <c r="L458" s="158"/>
      <c r="M458" s="158"/>
      <c r="N458" s="158"/>
    </row>
    <row r="459" s="155" customFormat="1" spans="4:14">
      <c r="D459" s="157">
        <v>458</v>
      </c>
      <c r="E459" s="157">
        <v>149</v>
      </c>
      <c r="F459" s="157">
        <v>30600</v>
      </c>
      <c r="G459" s="157">
        <v>1530</v>
      </c>
      <c r="H459" s="158">
        <f t="shared" si="8"/>
        <v>10541500</v>
      </c>
      <c r="I459" s="158"/>
      <c r="J459" s="158"/>
      <c r="K459" s="158"/>
      <c r="L459" s="158"/>
      <c r="M459" s="158"/>
      <c r="N459" s="158"/>
    </row>
    <row r="460" s="155" customFormat="1" spans="4:16">
      <c r="D460" s="157">
        <v>459</v>
      </c>
      <c r="E460" s="157">
        <v>149</v>
      </c>
      <c r="F460" s="157">
        <v>30600</v>
      </c>
      <c r="G460" s="157">
        <v>1530</v>
      </c>
      <c r="H460" s="158">
        <f t="shared" si="8"/>
        <v>10572100</v>
      </c>
      <c r="I460" s="158">
        <v>150</v>
      </c>
      <c r="J460" s="158">
        <f>VLOOKUP(E461,$A$2:$C$201,3,FALSE)</f>
        <v>438372420</v>
      </c>
      <c r="K460" s="158">
        <f>J460-H460-SUM(K76:K459)</f>
        <v>21846920</v>
      </c>
      <c r="L460" s="158">
        <f>K460/G460/60</f>
        <v>237.983877995643</v>
      </c>
      <c r="M460" s="158">
        <v>2</v>
      </c>
      <c r="N460" s="158">
        <f>L460-M460</f>
        <v>235.983877995643</v>
      </c>
      <c r="O460" s="155">
        <f>IF(N460&lt;12,1,ROUNDUP(N460/12,0))</f>
        <v>20</v>
      </c>
      <c r="P460" s="155">
        <f>ROUNDUP(N460,0)</f>
        <v>236</v>
      </c>
    </row>
    <row r="461" s="155" customFormat="1" spans="4:14">
      <c r="D461" s="157">
        <v>460</v>
      </c>
      <c r="E461" s="157">
        <v>151</v>
      </c>
      <c r="F461" s="157">
        <v>107800</v>
      </c>
      <c r="G461" s="157">
        <v>1540</v>
      </c>
      <c r="H461" s="158">
        <f t="shared" ref="H461:H524" si="9">$H460+$F461</f>
        <v>10679900</v>
      </c>
      <c r="I461" s="158"/>
      <c r="J461" s="158"/>
      <c r="K461" s="158"/>
      <c r="L461" s="158"/>
      <c r="M461" s="158"/>
      <c r="N461" s="158"/>
    </row>
    <row r="462" s="155" customFormat="1" spans="4:14">
      <c r="D462" s="157">
        <v>461</v>
      </c>
      <c r="E462" s="157">
        <v>151</v>
      </c>
      <c r="F462" s="157">
        <v>30800</v>
      </c>
      <c r="G462" s="157">
        <v>1540</v>
      </c>
      <c r="H462" s="158">
        <f t="shared" si="9"/>
        <v>10710700</v>
      </c>
      <c r="I462" s="158"/>
      <c r="J462" s="158"/>
      <c r="K462" s="158"/>
      <c r="L462" s="158"/>
      <c r="M462" s="158"/>
      <c r="N462" s="158"/>
    </row>
    <row r="463" s="155" customFormat="1" spans="4:14">
      <c r="D463" s="157">
        <v>462</v>
      </c>
      <c r="E463" s="157">
        <v>151</v>
      </c>
      <c r="F463" s="157">
        <v>30800</v>
      </c>
      <c r="G463" s="157">
        <v>1540</v>
      </c>
      <c r="H463" s="158">
        <f t="shared" si="9"/>
        <v>10741500</v>
      </c>
      <c r="I463" s="158"/>
      <c r="J463" s="158"/>
      <c r="K463" s="158"/>
      <c r="L463" s="158"/>
      <c r="M463" s="158"/>
      <c r="N463" s="158"/>
    </row>
    <row r="464" s="155" customFormat="1" spans="4:14">
      <c r="D464" s="157">
        <v>463</v>
      </c>
      <c r="E464" s="157">
        <v>151</v>
      </c>
      <c r="F464" s="157">
        <v>31000</v>
      </c>
      <c r="G464" s="157">
        <v>1550</v>
      </c>
      <c r="H464" s="158">
        <f t="shared" si="9"/>
        <v>10772500</v>
      </c>
      <c r="I464" s="158"/>
      <c r="J464" s="158"/>
      <c r="K464" s="158"/>
      <c r="L464" s="158"/>
      <c r="M464" s="158"/>
      <c r="N464" s="158"/>
    </row>
    <row r="465" s="155" customFormat="1" spans="4:14">
      <c r="D465" s="157">
        <v>464</v>
      </c>
      <c r="E465" s="157">
        <v>151</v>
      </c>
      <c r="F465" s="157">
        <v>31000</v>
      </c>
      <c r="G465" s="157">
        <v>1550</v>
      </c>
      <c r="H465" s="158">
        <f t="shared" si="9"/>
        <v>10803500</v>
      </c>
      <c r="I465" s="158"/>
      <c r="J465" s="158"/>
      <c r="K465" s="158"/>
      <c r="L465" s="158"/>
      <c r="M465" s="158"/>
      <c r="N465" s="158"/>
    </row>
    <row r="466" s="155" customFormat="1" spans="4:16">
      <c r="D466" s="157">
        <v>465</v>
      </c>
      <c r="E466" s="157">
        <v>151</v>
      </c>
      <c r="F466" s="157">
        <v>108500</v>
      </c>
      <c r="G466" s="157">
        <v>1550</v>
      </c>
      <c r="H466" s="158">
        <f t="shared" si="9"/>
        <v>10912000</v>
      </c>
      <c r="I466" s="158">
        <v>152</v>
      </c>
      <c r="J466" s="158">
        <f>VLOOKUP(E467,$A$2:$C$201,3,FALSE)</f>
        <v>461357700</v>
      </c>
      <c r="K466" s="158">
        <f>J466-H466-SUM(K76:K465)</f>
        <v>22645380</v>
      </c>
      <c r="L466" s="158">
        <f>K466/G466/60</f>
        <v>243.498709677419</v>
      </c>
      <c r="M466" s="158">
        <v>2</v>
      </c>
      <c r="N466" s="158">
        <f>L466-M466</f>
        <v>241.498709677419</v>
      </c>
      <c r="O466" s="155">
        <f>IF(N466&lt;12,1,ROUNDUP(N466/12,0))</f>
        <v>21</v>
      </c>
      <c r="P466" s="155">
        <f>ROUNDUP(N466,0)</f>
        <v>242</v>
      </c>
    </row>
    <row r="467" s="155" customFormat="1" spans="4:14">
      <c r="D467" s="157">
        <v>466</v>
      </c>
      <c r="E467" s="157">
        <v>153</v>
      </c>
      <c r="F467" s="157">
        <v>31200</v>
      </c>
      <c r="G467" s="157">
        <v>1560</v>
      </c>
      <c r="H467" s="158">
        <f t="shared" si="9"/>
        <v>10943200</v>
      </c>
      <c r="I467" s="158"/>
      <c r="J467" s="158"/>
      <c r="K467" s="158"/>
      <c r="L467" s="158"/>
      <c r="M467" s="158"/>
      <c r="N467" s="158"/>
    </row>
    <row r="468" s="155" customFormat="1" spans="4:14">
      <c r="D468" s="157">
        <v>467</v>
      </c>
      <c r="E468" s="157">
        <v>153</v>
      </c>
      <c r="F468" s="157">
        <v>31200</v>
      </c>
      <c r="G468" s="157">
        <v>1560</v>
      </c>
      <c r="H468" s="158">
        <f t="shared" si="9"/>
        <v>10974400</v>
      </c>
      <c r="I468" s="158"/>
      <c r="J468" s="158"/>
      <c r="K468" s="158"/>
      <c r="L468" s="158"/>
      <c r="M468" s="158"/>
      <c r="N468" s="158"/>
    </row>
    <row r="469" s="155" customFormat="1" spans="4:14">
      <c r="D469" s="157">
        <v>468</v>
      </c>
      <c r="E469" s="157">
        <v>153</v>
      </c>
      <c r="F469" s="157">
        <v>31200</v>
      </c>
      <c r="G469" s="157">
        <v>1560</v>
      </c>
      <c r="H469" s="158">
        <f t="shared" si="9"/>
        <v>11005600</v>
      </c>
      <c r="I469" s="158"/>
      <c r="J469" s="158"/>
      <c r="K469" s="158"/>
      <c r="L469" s="158"/>
      <c r="M469" s="158"/>
      <c r="N469" s="158"/>
    </row>
    <row r="470" s="155" customFormat="1" spans="4:14">
      <c r="D470" s="157">
        <v>469</v>
      </c>
      <c r="E470" s="157">
        <v>153</v>
      </c>
      <c r="F470" s="157">
        <v>31400</v>
      </c>
      <c r="G470" s="157">
        <v>1570</v>
      </c>
      <c r="H470" s="158">
        <f t="shared" si="9"/>
        <v>11037000</v>
      </c>
      <c r="I470" s="158"/>
      <c r="J470" s="158"/>
      <c r="K470" s="158"/>
      <c r="L470" s="158"/>
      <c r="M470" s="158"/>
      <c r="N470" s="158"/>
    </row>
    <row r="471" s="155" customFormat="1" spans="4:14">
      <c r="D471" s="157">
        <v>470</v>
      </c>
      <c r="E471" s="157">
        <v>153</v>
      </c>
      <c r="F471" s="157">
        <v>109900</v>
      </c>
      <c r="G471" s="157">
        <v>1570</v>
      </c>
      <c r="H471" s="158">
        <f t="shared" si="9"/>
        <v>11146900</v>
      </c>
      <c r="I471" s="158"/>
      <c r="J471" s="158"/>
      <c r="K471" s="158"/>
      <c r="L471" s="158"/>
      <c r="M471" s="158"/>
      <c r="N471" s="158"/>
    </row>
    <row r="472" s="155" customFormat="1" spans="4:16">
      <c r="D472" s="157">
        <v>471</v>
      </c>
      <c r="E472" s="157">
        <v>153</v>
      </c>
      <c r="F472" s="157">
        <v>31400</v>
      </c>
      <c r="G472" s="157">
        <v>1570</v>
      </c>
      <c r="H472" s="158">
        <f t="shared" si="9"/>
        <v>11178300</v>
      </c>
      <c r="I472" s="158">
        <v>154</v>
      </c>
      <c r="J472" s="158">
        <f>VLOOKUP(E473,$A$2:$C$201,3,FALSE)</f>
        <v>485237700</v>
      </c>
      <c r="K472" s="158">
        <f>J472-H472-SUM(K76:K471)</f>
        <v>23613700</v>
      </c>
      <c r="L472" s="158">
        <f>K472/G472/60</f>
        <v>250.676220806794</v>
      </c>
      <c r="M472" s="158">
        <v>2</v>
      </c>
      <c r="N472" s="158">
        <f>L472-M472</f>
        <v>248.676220806794</v>
      </c>
      <c r="O472" s="155">
        <f>IF(N472&lt;12,1,ROUNDUP(N472/12,0))</f>
        <v>21</v>
      </c>
      <c r="P472" s="155">
        <f>ROUNDUP(N472,0)</f>
        <v>249</v>
      </c>
    </row>
    <row r="473" s="155" customFormat="1" spans="4:14">
      <c r="D473" s="157">
        <v>472</v>
      </c>
      <c r="E473" s="157">
        <v>155</v>
      </c>
      <c r="F473" s="157">
        <v>31600</v>
      </c>
      <c r="G473" s="157">
        <v>1580</v>
      </c>
      <c r="H473" s="158">
        <f t="shared" si="9"/>
        <v>11209900</v>
      </c>
      <c r="I473" s="158"/>
      <c r="J473" s="158"/>
      <c r="K473" s="158"/>
      <c r="L473" s="158"/>
      <c r="M473" s="158"/>
      <c r="N473" s="158"/>
    </row>
    <row r="474" s="155" customFormat="1" spans="4:14">
      <c r="D474" s="157">
        <v>473</v>
      </c>
      <c r="E474" s="157">
        <v>155</v>
      </c>
      <c r="F474" s="157">
        <v>31600</v>
      </c>
      <c r="G474" s="157">
        <v>1580</v>
      </c>
      <c r="H474" s="158">
        <f t="shared" si="9"/>
        <v>11241500</v>
      </c>
      <c r="I474" s="158"/>
      <c r="J474" s="158"/>
      <c r="K474" s="158"/>
      <c r="L474" s="158"/>
      <c r="M474" s="158"/>
      <c r="N474" s="158"/>
    </row>
    <row r="475" s="155" customFormat="1" spans="4:14">
      <c r="D475" s="157">
        <v>474</v>
      </c>
      <c r="E475" s="157">
        <v>155</v>
      </c>
      <c r="F475" s="157">
        <v>31600</v>
      </c>
      <c r="G475" s="157">
        <v>1580</v>
      </c>
      <c r="H475" s="158">
        <f t="shared" si="9"/>
        <v>11273100</v>
      </c>
      <c r="I475" s="158"/>
      <c r="J475" s="158"/>
      <c r="K475" s="158"/>
      <c r="L475" s="158"/>
      <c r="M475" s="158"/>
      <c r="N475" s="158"/>
    </row>
    <row r="476" s="155" customFormat="1" spans="4:14">
      <c r="D476" s="157">
        <v>475</v>
      </c>
      <c r="E476" s="157">
        <v>155</v>
      </c>
      <c r="F476" s="157">
        <v>111300</v>
      </c>
      <c r="G476" s="157">
        <v>1590</v>
      </c>
      <c r="H476" s="158">
        <f t="shared" si="9"/>
        <v>11384400</v>
      </c>
      <c r="I476" s="158"/>
      <c r="J476" s="158"/>
      <c r="K476" s="158"/>
      <c r="L476" s="158"/>
      <c r="M476" s="158"/>
      <c r="N476" s="158"/>
    </row>
    <row r="477" s="155" customFormat="1" spans="4:14">
      <c r="D477" s="157">
        <v>476</v>
      </c>
      <c r="E477" s="157">
        <v>155</v>
      </c>
      <c r="F477" s="157">
        <v>31800</v>
      </c>
      <c r="G477" s="157">
        <v>1590</v>
      </c>
      <c r="H477" s="158">
        <f t="shared" si="9"/>
        <v>11416200</v>
      </c>
      <c r="I477" s="158"/>
      <c r="J477" s="158"/>
      <c r="K477" s="158"/>
      <c r="L477" s="158"/>
      <c r="M477" s="158"/>
      <c r="N477" s="158"/>
    </row>
    <row r="478" s="155" customFormat="1" spans="4:16">
      <c r="D478" s="157">
        <v>477</v>
      </c>
      <c r="E478" s="157">
        <v>155</v>
      </c>
      <c r="F478" s="157">
        <v>31800</v>
      </c>
      <c r="G478" s="157">
        <v>1590</v>
      </c>
      <c r="H478" s="158">
        <f t="shared" si="9"/>
        <v>11448000</v>
      </c>
      <c r="I478" s="158">
        <v>156</v>
      </c>
      <c r="J478" s="158">
        <f>VLOOKUP(E479,$A$2:$C$201,3,FALSE)</f>
        <v>510527780</v>
      </c>
      <c r="K478" s="158">
        <f>J478-H478-SUM(K76:K477)</f>
        <v>25020380</v>
      </c>
      <c r="L478" s="158">
        <f>K478/G478/60</f>
        <v>262.268134171908</v>
      </c>
      <c r="M478" s="158">
        <v>2</v>
      </c>
      <c r="N478" s="158">
        <f>L478-M478</f>
        <v>260.268134171908</v>
      </c>
      <c r="O478" s="155">
        <f>IF(N478&lt;12,1,ROUNDUP(N478/12,0))</f>
        <v>22</v>
      </c>
      <c r="P478" s="155">
        <f>ROUNDUP(N478,0)</f>
        <v>261</v>
      </c>
    </row>
    <row r="479" s="155" customFormat="1" spans="4:14">
      <c r="D479" s="157">
        <v>478</v>
      </c>
      <c r="E479" s="157">
        <v>157</v>
      </c>
      <c r="F479" s="157">
        <v>32000</v>
      </c>
      <c r="G479" s="157">
        <v>1600</v>
      </c>
      <c r="H479" s="158">
        <f t="shared" si="9"/>
        <v>11480000</v>
      </c>
      <c r="I479" s="158"/>
      <c r="J479" s="158"/>
      <c r="K479" s="158"/>
      <c r="L479" s="158"/>
      <c r="M479" s="158"/>
      <c r="N479" s="158"/>
    </row>
    <row r="480" s="155" customFormat="1" spans="4:14">
      <c r="D480" s="157">
        <v>479</v>
      </c>
      <c r="E480" s="157">
        <v>157</v>
      </c>
      <c r="F480" s="157">
        <v>32000</v>
      </c>
      <c r="G480" s="157">
        <v>1600</v>
      </c>
      <c r="H480" s="158">
        <f t="shared" si="9"/>
        <v>11512000</v>
      </c>
      <c r="I480" s="158"/>
      <c r="J480" s="158"/>
      <c r="K480" s="158"/>
      <c r="L480" s="158"/>
      <c r="M480" s="158"/>
      <c r="N480" s="158"/>
    </row>
    <row r="481" s="155" customFormat="1" spans="4:14">
      <c r="D481" s="157">
        <v>480</v>
      </c>
      <c r="E481" s="157">
        <v>157</v>
      </c>
      <c r="F481" s="157">
        <v>112000</v>
      </c>
      <c r="G481" s="157">
        <v>1600</v>
      </c>
      <c r="H481" s="158">
        <f t="shared" si="9"/>
        <v>11624000</v>
      </c>
      <c r="I481" s="158"/>
      <c r="J481" s="158"/>
      <c r="K481" s="158"/>
      <c r="L481" s="158"/>
      <c r="M481" s="158"/>
      <c r="N481" s="158"/>
    </row>
    <row r="482" s="155" customFormat="1" spans="4:14">
      <c r="D482" s="157">
        <v>481</v>
      </c>
      <c r="E482" s="157">
        <v>157</v>
      </c>
      <c r="F482" s="157">
        <v>32200</v>
      </c>
      <c r="G482" s="157">
        <v>1610</v>
      </c>
      <c r="H482" s="158">
        <f t="shared" si="9"/>
        <v>11656200</v>
      </c>
      <c r="I482" s="158"/>
      <c r="J482" s="158"/>
      <c r="K482" s="158"/>
      <c r="L482" s="158"/>
      <c r="M482" s="158"/>
      <c r="N482" s="158"/>
    </row>
    <row r="483" s="155" customFormat="1" spans="4:14">
      <c r="D483" s="157">
        <v>482</v>
      </c>
      <c r="E483" s="157">
        <v>157</v>
      </c>
      <c r="F483" s="157">
        <v>32200</v>
      </c>
      <c r="G483" s="157">
        <v>1610</v>
      </c>
      <c r="H483" s="158">
        <f t="shared" si="9"/>
        <v>11688400</v>
      </c>
      <c r="I483" s="158"/>
      <c r="J483" s="158"/>
      <c r="K483" s="158"/>
      <c r="L483" s="158"/>
      <c r="M483" s="158"/>
      <c r="N483" s="158"/>
    </row>
    <row r="484" s="155" customFormat="1" spans="4:16">
      <c r="D484" s="157">
        <v>483</v>
      </c>
      <c r="E484" s="157">
        <v>157</v>
      </c>
      <c r="F484" s="157">
        <v>32200</v>
      </c>
      <c r="G484" s="157">
        <v>1610</v>
      </c>
      <c r="H484" s="158">
        <f t="shared" si="9"/>
        <v>11720600</v>
      </c>
      <c r="I484" s="158">
        <v>158</v>
      </c>
      <c r="J484" s="158">
        <f>VLOOKUP(E485,$A$2:$C$201,3,FALSE)</f>
        <v>536243300</v>
      </c>
      <c r="K484" s="158">
        <f>J484-H484-SUM(K76:K483)</f>
        <v>25442920</v>
      </c>
      <c r="L484" s="158">
        <f>K484/G484/60</f>
        <v>263.384265010352</v>
      </c>
      <c r="M484" s="158">
        <v>2</v>
      </c>
      <c r="N484" s="158">
        <f>L484-M484</f>
        <v>261.384265010352</v>
      </c>
      <c r="O484" s="155">
        <f>IF(N484&lt;12,1,ROUNDUP(N484/12,0))</f>
        <v>22</v>
      </c>
      <c r="P484" s="155">
        <f>ROUNDUP(N484,0)</f>
        <v>262</v>
      </c>
    </row>
    <row r="485" s="155" customFormat="1" spans="4:14">
      <c r="D485" s="157">
        <v>484</v>
      </c>
      <c r="E485" s="157">
        <v>159</v>
      </c>
      <c r="F485" s="157">
        <v>32400</v>
      </c>
      <c r="G485" s="157">
        <v>1620</v>
      </c>
      <c r="H485" s="158">
        <f t="shared" si="9"/>
        <v>11753000</v>
      </c>
      <c r="I485" s="158"/>
      <c r="J485" s="158"/>
      <c r="K485" s="158"/>
      <c r="L485" s="158"/>
      <c r="M485" s="158"/>
      <c r="N485" s="158"/>
    </row>
    <row r="486" s="155" customFormat="1" spans="4:14">
      <c r="D486" s="157">
        <v>485</v>
      </c>
      <c r="E486" s="157">
        <v>159</v>
      </c>
      <c r="F486" s="157">
        <v>113400</v>
      </c>
      <c r="G486" s="157">
        <v>1620</v>
      </c>
      <c r="H486" s="158">
        <f t="shared" si="9"/>
        <v>11866400</v>
      </c>
      <c r="I486" s="158"/>
      <c r="J486" s="158"/>
      <c r="K486" s="158"/>
      <c r="L486" s="158"/>
      <c r="M486" s="158"/>
      <c r="N486" s="158"/>
    </row>
    <row r="487" s="155" customFormat="1" spans="4:14">
      <c r="D487" s="157">
        <v>486</v>
      </c>
      <c r="E487" s="157">
        <v>159</v>
      </c>
      <c r="F487" s="157">
        <v>32400</v>
      </c>
      <c r="G487" s="157">
        <v>1620</v>
      </c>
      <c r="H487" s="158">
        <f t="shared" si="9"/>
        <v>11898800</v>
      </c>
      <c r="I487" s="158"/>
      <c r="J487" s="158"/>
      <c r="K487" s="158"/>
      <c r="L487" s="158"/>
      <c r="M487" s="158"/>
      <c r="N487" s="158"/>
    </row>
    <row r="488" s="155" customFormat="1" spans="4:14">
      <c r="D488" s="157">
        <v>487</v>
      </c>
      <c r="E488" s="157">
        <v>159</v>
      </c>
      <c r="F488" s="157">
        <v>32600</v>
      </c>
      <c r="G488" s="157">
        <v>1630</v>
      </c>
      <c r="H488" s="158">
        <f t="shared" si="9"/>
        <v>11931400</v>
      </c>
      <c r="I488" s="158"/>
      <c r="J488" s="158"/>
      <c r="K488" s="158"/>
      <c r="L488" s="158"/>
      <c r="M488" s="158"/>
      <c r="N488" s="158"/>
    </row>
    <row r="489" s="155" customFormat="1" spans="4:14">
      <c r="D489" s="157">
        <v>488</v>
      </c>
      <c r="E489" s="157">
        <v>159</v>
      </c>
      <c r="F489" s="157">
        <v>32600</v>
      </c>
      <c r="G489" s="157">
        <v>1630</v>
      </c>
      <c r="H489" s="158">
        <f t="shared" si="9"/>
        <v>11964000</v>
      </c>
      <c r="I489" s="158"/>
      <c r="J489" s="158"/>
      <c r="K489" s="158"/>
      <c r="L489" s="158"/>
      <c r="M489" s="158"/>
      <c r="N489" s="158"/>
    </row>
    <row r="490" s="155" customFormat="1" spans="4:16">
      <c r="D490" s="157">
        <v>489</v>
      </c>
      <c r="E490" s="157">
        <v>159</v>
      </c>
      <c r="F490" s="157">
        <v>32600</v>
      </c>
      <c r="G490" s="157">
        <v>1630</v>
      </c>
      <c r="H490" s="158">
        <f t="shared" si="9"/>
        <v>11996600</v>
      </c>
      <c r="I490" s="158">
        <v>160</v>
      </c>
      <c r="J490" s="158">
        <f>VLOOKUP(E491,$A$2:$C$201,3,FALSE)</f>
        <v>562928540</v>
      </c>
      <c r="K490" s="158">
        <f>J490-H490-SUM(K76:K489)</f>
        <v>26409240</v>
      </c>
      <c r="L490" s="158">
        <f>K490/G490/60</f>
        <v>270.033128834356</v>
      </c>
      <c r="M490" s="158">
        <v>2</v>
      </c>
      <c r="N490" s="158">
        <f>L490-M490</f>
        <v>268.033128834356</v>
      </c>
      <c r="O490" s="155">
        <f>IF(N490&lt;12,1,ROUNDUP(N490/12,0))</f>
        <v>23</v>
      </c>
      <c r="P490" s="155">
        <f>ROUNDUP(N490,0)</f>
        <v>269</v>
      </c>
    </row>
    <row r="491" s="155" customFormat="1" spans="4:14">
      <c r="D491" s="157">
        <v>490</v>
      </c>
      <c r="E491" s="157">
        <v>161</v>
      </c>
      <c r="F491" s="157">
        <v>114800</v>
      </c>
      <c r="G491" s="157">
        <v>1640</v>
      </c>
      <c r="H491" s="158">
        <f t="shared" si="9"/>
        <v>12111400</v>
      </c>
      <c r="I491" s="158"/>
      <c r="J491" s="158"/>
      <c r="K491" s="158"/>
      <c r="L491" s="158"/>
      <c r="M491" s="158"/>
      <c r="N491" s="158"/>
    </row>
    <row r="492" s="155" customFormat="1" spans="4:14">
      <c r="D492" s="157">
        <v>491</v>
      </c>
      <c r="E492" s="157">
        <v>161</v>
      </c>
      <c r="F492" s="157">
        <v>32800</v>
      </c>
      <c r="G492" s="157">
        <v>1640</v>
      </c>
      <c r="H492" s="158">
        <f t="shared" si="9"/>
        <v>12144200</v>
      </c>
      <c r="I492" s="158"/>
      <c r="J492" s="158"/>
      <c r="K492" s="158"/>
      <c r="L492" s="158"/>
      <c r="M492" s="158"/>
      <c r="N492" s="158"/>
    </row>
    <row r="493" s="155" customFormat="1" spans="4:14">
      <c r="D493" s="157">
        <v>492</v>
      </c>
      <c r="E493" s="157">
        <v>161</v>
      </c>
      <c r="F493" s="157">
        <v>32800</v>
      </c>
      <c r="G493" s="157">
        <v>1640</v>
      </c>
      <c r="H493" s="158">
        <f t="shared" si="9"/>
        <v>12177000</v>
      </c>
      <c r="I493" s="158"/>
      <c r="J493" s="158"/>
      <c r="K493" s="158"/>
      <c r="L493" s="158"/>
      <c r="M493" s="158"/>
      <c r="N493" s="158"/>
    </row>
    <row r="494" s="155" customFormat="1" spans="4:14">
      <c r="D494" s="157">
        <v>493</v>
      </c>
      <c r="E494" s="157">
        <v>161</v>
      </c>
      <c r="F494" s="157">
        <v>33000</v>
      </c>
      <c r="G494" s="157">
        <v>1650</v>
      </c>
      <c r="H494" s="158">
        <f t="shared" si="9"/>
        <v>12210000</v>
      </c>
      <c r="I494" s="158"/>
      <c r="J494" s="158"/>
      <c r="K494" s="158"/>
      <c r="L494" s="158"/>
      <c r="M494" s="158"/>
      <c r="N494" s="158"/>
    </row>
    <row r="495" s="155" customFormat="1" spans="4:14">
      <c r="D495" s="157">
        <v>494</v>
      </c>
      <c r="E495" s="157">
        <v>161</v>
      </c>
      <c r="F495" s="157">
        <v>33000</v>
      </c>
      <c r="G495" s="157">
        <v>1650</v>
      </c>
      <c r="H495" s="158">
        <f t="shared" si="9"/>
        <v>12243000</v>
      </c>
      <c r="I495" s="158"/>
      <c r="J495" s="158"/>
      <c r="K495" s="158"/>
      <c r="L495" s="158"/>
      <c r="M495" s="158"/>
      <c r="N495" s="158"/>
    </row>
    <row r="496" s="155" customFormat="1" spans="4:16">
      <c r="D496" s="157">
        <v>495</v>
      </c>
      <c r="E496" s="157">
        <v>161</v>
      </c>
      <c r="F496" s="157">
        <v>115500</v>
      </c>
      <c r="G496" s="157">
        <v>1650</v>
      </c>
      <c r="H496" s="158">
        <f t="shared" si="9"/>
        <v>12358500</v>
      </c>
      <c r="I496" s="158">
        <v>162</v>
      </c>
      <c r="J496" s="158">
        <f>VLOOKUP(E497,$A$2:$C$201,3,FALSE)</f>
        <v>590609300</v>
      </c>
      <c r="K496" s="158">
        <f>J496-H496-SUM(K76:K495)</f>
        <v>27318860</v>
      </c>
      <c r="L496" s="158">
        <f>K496/G496/60</f>
        <v>275.948080808081</v>
      </c>
      <c r="M496" s="158">
        <v>2</v>
      </c>
      <c r="N496" s="158">
        <f>L496-M496</f>
        <v>273.948080808081</v>
      </c>
      <c r="O496" s="155">
        <f>IF(N496&lt;12,1,ROUNDUP(N496/12,0))</f>
        <v>23</v>
      </c>
      <c r="P496" s="155">
        <f>ROUNDUP(N496,0)</f>
        <v>274</v>
      </c>
    </row>
    <row r="497" s="155" customFormat="1" spans="4:14">
      <c r="D497" s="157">
        <v>496</v>
      </c>
      <c r="E497" s="157">
        <v>163</v>
      </c>
      <c r="F497" s="157">
        <v>33200</v>
      </c>
      <c r="G497" s="157">
        <v>1660</v>
      </c>
      <c r="H497" s="158">
        <f t="shared" si="9"/>
        <v>12391700</v>
      </c>
      <c r="I497" s="158"/>
      <c r="J497" s="158"/>
      <c r="K497" s="158"/>
      <c r="L497" s="158"/>
      <c r="M497" s="158"/>
      <c r="N497" s="158"/>
    </row>
    <row r="498" s="155" customFormat="1" spans="4:14">
      <c r="D498" s="157">
        <v>497</v>
      </c>
      <c r="E498" s="157">
        <v>163</v>
      </c>
      <c r="F498" s="157">
        <v>33200</v>
      </c>
      <c r="G498" s="157">
        <v>1660</v>
      </c>
      <c r="H498" s="158">
        <f t="shared" si="9"/>
        <v>12424900</v>
      </c>
      <c r="I498" s="158"/>
      <c r="J498" s="158"/>
      <c r="K498" s="158"/>
      <c r="L498" s="158"/>
      <c r="M498" s="158"/>
      <c r="N498" s="158"/>
    </row>
    <row r="499" s="155" customFormat="1" spans="4:14">
      <c r="D499" s="157">
        <v>498</v>
      </c>
      <c r="E499" s="157">
        <v>163</v>
      </c>
      <c r="F499" s="157">
        <v>33200</v>
      </c>
      <c r="G499" s="157">
        <v>1660</v>
      </c>
      <c r="H499" s="158">
        <f t="shared" si="9"/>
        <v>12458100</v>
      </c>
      <c r="I499" s="158"/>
      <c r="J499" s="158"/>
      <c r="K499" s="158"/>
      <c r="L499" s="158"/>
      <c r="M499" s="158"/>
      <c r="N499" s="158"/>
    </row>
    <row r="500" s="155" customFormat="1" spans="4:14">
      <c r="D500" s="157">
        <v>499</v>
      </c>
      <c r="E500" s="157">
        <v>163</v>
      </c>
      <c r="F500" s="157">
        <v>33400</v>
      </c>
      <c r="G500" s="157">
        <v>1670</v>
      </c>
      <c r="H500" s="158">
        <f t="shared" si="9"/>
        <v>12491500</v>
      </c>
      <c r="I500" s="158"/>
      <c r="J500" s="158"/>
      <c r="K500" s="158"/>
      <c r="L500" s="158"/>
      <c r="M500" s="158"/>
      <c r="N500" s="158"/>
    </row>
    <row r="501" s="155" customFormat="1" spans="4:14">
      <c r="D501" s="157">
        <v>500</v>
      </c>
      <c r="E501" s="157">
        <v>163</v>
      </c>
      <c r="F501" s="157">
        <v>116900</v>
      </c>
      <c r="G501" s="157">
        <v>1670</v>
      </c>
      <c r="H501" s="158">
        <f t="shared" si="9"/>
        <v>12608400</v>
      </c>
      <c r="I501" s="158"/>
      <c r="J501" s="158"/>
      <c r="K501" s="158"/>
      <c r="L501" s="158"/>
      <c r="M501" s="158"/>
      <c r="N501" s="158"/>
    </row>
    <row r="502" s="155" customFormat="1" spans="4:16">
      <c r="D502" s="157">
        <v>501</v>
      </c>
      <c r="E502" s="157">
        <v>163</v>
      </c>
      <c r="F502" s="157">
        <v>33400</v>
      </c>
      <c r="G502" s="157">
        <v>1670</v>
      </c>
      <c r="H502" s="158">
        <f t="shared" si="9"/>
        <v>12641800</v>
      </c>
      <c r="I502" s="158">
        <v>164</v>
      </c>
      <c r="J502" s="158">
        <f>VLOOKUP(E503,$A$2:$C$201,3,FALSE)</f>
        <v>619301900</v>
      </c>
      <c r="K502" s="158">
        <f>J502-H502-SUM(K76:K501)</f>
        <v>28409300</v>
      </c>
      <c r="L502" s="158">
        <f>K502/G502/60</f>
        <v>283.525948103792</v>
      </c>
      <c r="M502" s="158">
        <v>2</v>
      </c>
      <c r="N502" s="158">
        <f>L502-M502</f>
        <v>281.525948103792</v>
      </c>
      <c r="O502" s="155">
        <f>IF(N502&lt;12,1,ROUNDUP(N502/12,0))</f>
        <v>24</v>
      </c>
      <c r="P502" s="155">
        <f>ROUNDUP(N502,0)</f>
        <v>282</v>
      </c>
    </row>
    <row r="503" s="155" customFormat="1" spans="4:14">
      <c r="D503" s="157">
        <v>502</v>
      </c>
      <c r="E503" s="157">
        <v>165</v>
      </c>
      <c r="F503" s="157">
        <v>33600</v>
      </c>
      <c r="G503" s="157">
        <v>1680</v>
      </c>
      <c r="H503" s="158">
        <f t="shared" si="9"/>
        <v>12675400</v>
      </c>
      <c r="I503" s="158"/>
      <c r="J503" s="158"/>
      <c r="K503" s="158"/>
      <c r="L503" s="158"/>
      <c r="M503" s="158"/>
      <c r="N503" s="158"/>
    </row>
    <row r="504" s="155" customFormat="1" spans="4:14">
      <c r="D504" s="157">
        <v>503</v>
      </c>
      <c r="E504" s="157">
        <v>165</v>
      </c>
      <c r="F504" s="157">
        <v>33600</v>
      </c>
      <c r="G504" s="157">
        <v>1680</v>
      </c>
      <c r="H504" s="158">
        <f t="shared" si="9"/>
        <v>12709000</v>
      </c>
      <c r="I504" s="158"/>
      <c r="J504" s="158"/>
      <c r="K504" s="158"/>
      <c r="L504" s="158"/>
      <c r="M504" s="158"/>
      <c r="N504" s="158"/>
    </row>
    <row r="505" s="155" customFormat="1" spans="4:14">
      <c r="D505" s="157">
        <v>504</v>
      </c>
      <c r="E505" s="157">
        <v>165</v>
      </c>
      <c r="F505" s="157">
        <v>33600</v>
      </c>
      <c r="G505" s="157">
        <v>1680</v>
      </c>
      <c r="H505" s="158">
        <f t="shared" si="9"/>
        <v>12742600</v>
      </c>
      <c r="I505" s="158"/>
      <c r="J505" s="158"/>
      <c r="K505" s="158"/>
      <c r="L505" s="158"/>
      <c r="M505" s="158"/>
      <c r="N505" s="158"/>
    </row>
    <row r="506" s="155" customFormat="1" spans="4:14">
      <c r="D506" s="157">
        <v>505</v>
      </c>
      <c r="E506" s="157">
        <v>165</v>
      </c>
      <c r="F506" s="157">
        <v>118300</v>
      </c>
      <c r="G506" s="157">
        <v>1690</v>
      </c>
      <c r="H506" s="158">
        <f t="shared" si="9"/>
        <v>12860900</v>
      </c>
      <c r="I506" s="158"/>
      <c r="J506" s="158"/>
      <c r="K506" s="158"/>
      <c r="L506" s="158"/>
      <c r="M506" s="158"/>
      <c r="N506" s="158"/>
    </row>
    <row r="507" s="155" customFormat="1" spans="4:14">
      <c r="D507" s="157">
        <v>506</v>
      </c>
      <c r="E507" s="157">
        <v>165</v>
      </c>
      <c r="F507" s="157">
        <v>33800</v>
      </c>
      <c r="G507" s="157">
        <v>1690</v>
      </c>
      <c r="H507" s="158">
        <f t="shared" si="9"/>
        <v>12894700</v>
      </c>
      <c r="I507" s="158"/>
      <c r="J507" s="158"/>
      <c r="K507" s="158"/>
      <c r="L507" s="158"/>
      <c r="M507" s="158"/>
      <c r="N507" s="158"/>
    </row>
    <row r="508" s="155" customFormat="1" spans="4:16">
      <c r="D508" s="157">
        <v>507</v>
      </c>
      <c r="E508" s="157">
        <v>165</v>
      </c>
      <c r="F508" s="157">
        <v>33800</v>
      </c>
      <c r="G508" s="157">
        <v>1690</v>
      </c>
      <c r="H508" s="158">
        <f t="shared" si="9"/>
        <v>12928500</v>
      </c>
      <c r="I508" s="158">
        <v>166</v>
      </c>
      <c r="J508" s="158">
        <f>VLOOKUP(E509,$A$2:$C$201,3,FALSE)</f>
        <v>649022660</v>
      </c>
      <c r="K508" s="158">
        <f>J508-H508-SUM(K76:K507)</f>
        <v>29434060</v>
      </c>
      <c r="L508" s="158">
        <f>K508/G508/60</f>
        <v>290.276725838264</v>
      </c>
      <c r="M508" s="158">
        <v>2</v>
      </c>
      <c r="N508" s="158">
        <f>L508-M508</f>
        <v>288.276725838264</v>
      </c>
      <c r="O508" s="155">
        <f>IF(N508&lt;12,1,ROUNDUP(N508/12,0))</f>
        <v>25</v>
      </c>
      <c r="P508" s="155">
        <f>ROUNDUP(N508,0)</f>
        <v>289</v>
      </c>
    </row>
    <row r="509" s="155" customFormat="1" spans="4:14">
      <c r="D509" s="157">
        <v>508</v>
      </c>
      <c r="E509" s="157">
        <v>167</v>
      </c>
      <c r="F509" s="157">
        <v>34000</v>
      </c>
      <c r="G509" s="157">
        <v>1700</v>
      </c>
      <c r="H509" s="158">
        <f t="shared" si="9"/>
        <v>12962500</v>
      </c>
      <c r="I509" s="158"/>
      <c r="J509" s="158"/>
      <c r="K509" s="158"/>
      <c r="L509" s="158"/>
      <c r="M509" s="158"/>
      <c r="N509" s="158"/>
    </row>
    <row r="510" s="155" customFormat="1" spans="4:14">
      <c r="D510" s="157">
        <v>509</v>
      </c>
      <c r="E510" s="157">
        <v>167</v>
      </c>
      <c r="F510" s="157">
        <v>34000</v>
      </c>
      <c r="G510" s="157">
        <v>1700</v>
      </c>
      <c r="H510" s="158">
        <f t="shared" si="9"/>
        <v>12996500</v>
      </c>
      <c r="I510" s="158"/>
      <c r="J510" s="158"/>
      <c r="K510" s="158"/>
      <c r="L510" s="158"/>
      <c r="M510" s="158"/>
      <c r="N510" s="158"/>
    </row>
    <row r="511" s="155" customFormat="1" spans="4:14">
      <c r="D511" s="157">
        <v>510</v>
      </c>
      <c r="E511" s="157">
        <v>167</v>
      </c>
      <c r="F511" s="157">
        <v>119000</v>
      </c>
      <c r="G511" s="157">
        <v>1700</v>
      </c>
      <c r="H511" s="158">
        <f t="shared" si="9"/>
        <v>13115500</v>
      </c>
      <c r="I511" s="158"/>
      <c r="J511" s="158"/>
      <c r="K511" s="158"/>
      <c r="L511" s="158"/>
      <c r="M511" s="158"/>
      <c r="N511" s="158"/>
    </row>
    <row r="512" s="155" customFormat="1" spans="4:14">
      <c r="D512" s="157">
        <v>511</v>
      </c>
      <c r="E512" s="157">
        <v>167</v>
      </c>
      <c r="F512" s="157">
        <v>34200</v>
      </c>
      <c r="G512" s="157">
        <v>1710</v>
      </c>
      <c r="H512" s="158">
        <f t="shared" si="9"/>
        <v>13149700</v>
      </c>
      <c r="I512" s="158"/>
      <c r="J512" s="158"/>
      <c r="K512" s="158"/>
      <c r="L512" s="158"/>
      <c r="M512" s="158"/>
      <c r="N512" s="158"/>
    </row>
    <row r="513" s="155" customFormat="1" spans="4:14">
      <c r="D513" s="157">
        <v>512</v>
      </c>
      <c r="E513" s="157">
        <v>167</v>
      </c>
      <c r="F513" s="157">
        <v>34200</v>
      </c>
      <c r="G513" s="157">
        <v>1710</v>
      </c>
      <c r="H513" s="158">
        <f t="shared" si="9"/>
        <v>13183900</v>
      </c>
      <c r="I513" s="158"/>
      <c r="J513" s="158"/>
      <c r="K513" s="158"/>
      <c r="L513" s="158"/>
      <c r="M513" s="158"/>
      <c r="N513" s="158"/>
    </row>
    <row r="514" s="155" customFormat="1" spans="4:16">
      <c r="D514" s="157">
        <v>513</v>
      </c>
      <c r="E514" s="157">
        <v>167</v>
      </c>
      <c r="F514" s="157">
        <v>34200</v>
      </c>
      <c r="G514" s="157">
        <v>1710</v>
      </c>
      <c r="H514" s="158">
        <f t="shared" si="9"/>
        <v>13218100</v>
      </c>
      <c r="I514" s="158">
        <v>168</v>
      </c>
      <c r="J514" s="158">
        <f>VLOOKUP(E515,$A$2:$C$201,3,FALSE)</f>
        <v>679837900</v>
      </c>
      <c r="K514" s="158">
        <f>J514-H514-SUM(K76:K513)</f>
        <v>30525640</v>
      </c>
      <c r="L514" s="158">
        <f>K514/G514/60</f>
        <v>297.520857699805</v>
      </c>
      <c r="M514" s="158">
        <v>2</v>
      </c>
      <c r="N514" s="158">
        <f>L514-M514</f>
        <v>295.520857699805</v>
      </c>
      <c r="O514" s="155">
        <f>IF(N514&lt;12,1,ROUNDUP(N514/12,0))</f>
        <v>25</v>
      </c>
      <c r="P514" s="155">
        <f>ROUNDUP(N514,0)</f>
        <v>296</v>
      </c>
    </row>
    <row r="515" s="155" customFormat="1" spans="4:14">
      <c r="D515" s="157">
        <v>514</v>
      </c>
      <c r="E515" s="157">
        <v>169</v>
      </c>
      <c r="F515" s="157">
        <v>34400</v>
      </c>
      <c r="G515" s="157">
        <v>1720</v>
      </c>
      <c r="H515" s="158">
        <f t="shared" si="9"/>
        <v>13252500</v>
      </c>
      <c r="I515" s="158"/>
      <c r="J515" s="158"/>
      <c r="K515" s="158"/>
      <c r="L515" s="158"/>
      <c r="M515" s="158"/>
      <c r="N515" s="158"/>
    </row>
    <row r="516" s="155" customFormat="1" spans="4:14">
      <c r="D516" s="157">
        <v>515</v>
      </c>
      <c r="E516" s="157">
        <v>169</v>
      </c>
      <c r="F516" s="157">
        <v>120400</v>
      </c>
      <c r="G516" s="157">
        <v>1720</v>
      </c>
      <c r="H516" s="158">
        <f t="shared" si="9"/>
        <v>13372900</v>
      </c>
      <c r="I516" s="158"/>
      <c r="J516" s="158"/>
      <c r="K516" s="158"/>
      <c r="L516" s="158"/>
      <c r="M516" s="158"/>
      <c r="N516" s="158"/>
    </row>
    <row r="517" s="155" customFormat="1" spans="4:14">
      <c r="D517" s="157">
        <v>516</v>
      </c>
      <c r="E517" s="157">
        <v>169</v>
      </c>
      <c r="F517" s="157">
        <v>34400</v>
      </c>
      <c r="G517" s="157">
        <v>1720</v>
      </c>
      <c r="H517" s="158">
        <f t="shared" si="9"/>
        <v>13407300</v>
      </c>
      <c r="I517" s="158"/>
      <c r="J517" s="158"/>
      <c r="K517" s="158"/>
      <c r="L517" s="158"/>
      <c r="M517" s="158"/>
      <c r="N517" s="158"/>
    </row>
    <row r="518" s="155" customFormat="1" spans="4:14">
      <c r="D518" s="157">
        <v>517</v>
      </c>
      <c r="E518" s="157">
        <v>169</v>
      </c>
      <c r="F518" s="157">
        <v>34600</v>
      </c>
      <c r="G518" s="157">
        <v>1730</v>
      </c>
      <c r="H518" s="158">
        <f t="shared" si="9"/>
        <v>13441900</v>
      </c>
      <c r="I518" s="158"/>
      <c r="J518" s="158"/>
      <c r="K518" s="158"/>
      <c r="L518" s="158"/>
      <c r="M518" s="158"/>
      <c r="N518" s="158"/>
    </row>
    <row r="519" s="155" customFormat="1" spans="4:14">
      <c r="D519" s="157">
        <v>518</v>
      </c>
      <c r="E519" s="157">
        <v>169</v>
      </c>
      <c r="F519" s="157">
        <v>34600</v>
      </c>
      <c r="G519" s="157">
        <v>1730</v>
      </c>
      <c r="H519" s="158">
        <f t="shared" si="9"/>
        <v>13476500</v>
      </c>
      <c r="I519" s="158"/>
      <c r="J519" s="158"/>
      <c r="K519" s="158"/>
      <c r="L519" s="158"/>
      <c r="M519" s="158"/>
      <c r="N519" s="158"/>
    </row>
    <row r="520" s="155" customFormat="1" spans="4:16">
      <c r="D520" s="157">
        <v>519</v>
      </c>
      <c r="E520" s="157">
        <v>169</v>
      </c>
      <c r="F520" s="157">
        <v>34600</v>
      </c>
      <c r="G520" s="157">
        <v>1730</v>
      </c>
      <c r="H520" s="158">
        <f t="shared" si="9"/>
        <v>13511100</v>
      </c>
      <c r="I520" s="158">
        <v>170</v>
      </c>
      <c r="J520" s="158">
        <f>VLOOKUP(E521,$A$2:$C$201,3,FALSE)</f>
        <v>711694660</v>
      </c>
      <c r="K520" s="158">
        <f>J520-H520-SUM(K76:K519)</f>
        <v>31563760</v>
      </c>
      <c r="L520" s="158">
        <f>K520/G520/60</f>
        <v>304.08246628131</v>
      </c>
      <c r="M520" s="158">
        <v>2</v>
      </c>
      <c r="N520" s="158">
        <f>L520-M520</f>
        <v>302.08246628131</v>
      </c>
      <c r="O520" s="155">
        <f>IF(N520&lt;12,1,ROUNDUP(N520/12,0))</f>
        <v>26</v>
      </c>
      <c r="P520" s="155">
        <f>ROUNDUP(N520,0)</f>
        <v>303</v>
      </c>
    </row>
    <row r="521" s="155" customFormat="1" spans="4:14">
      <c r="D521" s="157">
        <v>520</v>
      </c>
      <c r="E521" s="157">
        <v>171</v>
      </c>
      <c r="F521" s="157">
        <v>121800</v>
      </c>
      <c r="G521" s="157">
        <v>1740</v>
      </c>
      <c r="H521" s="158">
        <f t="shared" si="9"/>
        <v>13632900</v>
      </c>
      <c r="I521" s="158"/>
      <c r="J521" s="158"/>
      <c r="K521" s="158"/>
      <c r="L521" s="158"/>
      <c r="M521" s="158"/>
      <c r="N521" s="158"/>
    </row>
    <row r="522" s="155" customFormat="1" spans="4:14">
      <c r="D522" s="157">
        <v>521</v>
      </c>
      <c r="E522" s="157">
        <v>171</v>
      </c>
      <c r="F522" s="157">
        <v>34800</v>
      </c>
      <c r="G522" s="157">
        <v>1740</v>
      </c>
      <c r="H522" s="158">
        <f t="shared" si="9"/>
        <v>13667700</v>
      </c>
      <c r="I522" s="158"/>
      <c r="J522" s="158"/>
      <c r="K522" s="158"/>
      <c r="L522" s="158"/>
      <c r="M522" s="158"/>
      <c r="N522" s="158"/>
    </row>
    <row r="523" s="155" customFormat="1" spans="4:14">
      <c r="D523" s="157">
        <v>522</v>
      </c>
      <c r="E523" s="157">
        <v>171</v>
      </c>
      <c r="F523" s="157">
        <v>34800</v>
      </c>
      <c r="G523" s="157">
        <v>1740</v>
      </c>
      <c r="H523" s="158">
        <f t="shared" si="9"/>
        <v>13702500</v>
      </c>
      <c r="I523" s="158"/>
      <c r="J523" s="158"/>
      <c r="K523" s="158"/>
      <c r="L523" s="158"/>
      <c r="M523" s="158"/>
      <c r="N523" s="158"/>
    </row>
    <row r="524" s="155" customFormat="1" spans="4:14">
      <c r="D524" s="157">
        <v>523</v>
      </c>
      <c r="E524" s="157">
        <v>171</v>
      </c>
      <c r="F524" s="157">
        <v>35000</v>
      </c>
      <c r="G524" s="157">
        <v>1750</v>
      </c>
      <c r="H524" s="158">
        <f t="shared" si="9"/>
        <v>13737500</v>
      </c>
      <c r="I524" s="158"/>
      <c r="J524" s="158"/>
      <c r="K524" s="158"/>
      <c r="L524" s="158"/>
      <c r="M524" s="158"/>
      <c r="N524" s="158"/>
    </row>
    <row r="525" s="155" customFormat="1" spans="4:14">
      <c r="D525" s="157">
        <v>524</v>
      </c>
      <c r="E525" s="157">
        <v>171</v>
      </c>
      <c r="F525" s="157">
        <v>35000</v>
      </c>
      <c r="G525" s="157">
        <v>1750</v>
      </c>
      <c r="H525" s="158">
        <f t="shared" ref="H525:H588" si="10">$H524+$F525</f>
        <v>13772500</v>
      </c>
      <c r="I525" s="158"/>
      <c r="J525" s="158"/>
      <c r="K525" s="158"/>
      <c r="L525" s="158"/>
      <c r="M525" s="158"/>
      <c r="N525" s="158"/>
    </row>
    <row r="526" s="155" customFormat="1" spans="4:16">
      <c r="D526" s="157">
        <v>525</v>
      </c>
      <c r="E526" s="157">
        <v>171</v>
      </c>
      <c r="F526" s="157">
        <v>122500</v>
      </c>
      <c r="G526" s="157">
        <v>1750</v>
      </c>
      <c r="H526" s="158">
        <f t="shared" si="10"/>
        <v>13895000</v>
      </c>
      <c r="I526" s="158">
        <v>172</v>
      </c>
      <c r="J526" s="158">
        <f>VLOOKUP(E527,$A$2:$C$201,3,FALSE)</f>
        <v>744670300</v>
      </c>
      <c r="K526" s="158">
        <f>J526-H526-SUM(K76:K525)</f>
        <v>32591740</v>
      </c>
      <c r="L526" s="158">
        <f>K526/G526/60</f>
        <v>310.397523809524</v>
      </c>
      <c r="M526" s="158">
        <v>2</v>
      </c>
      <c r="N526" s="158">
        <f>L526-M526</f>
        <v>308.397523809524</v>
      </c>
      <c r="O526" s="155">
        <f>IF(N526&lt;12,1,ROUNDUP(N526/12,0))</f>
        <v>26</v>
      </c>
      <c r="P526" s="155">
        <f>ROUNDUP(N526,0)</f>
        <v>309</v>
      </c>
    </row>
    <row r="527" s="155" customFormat="1" spans="4:14">
      <c r="D527" s="157">
        <v>526</v>
      </c>
      <c r="E527" s="157">
        <v>173</v>
      </c>
      <c r="F527" s="157">
        <v>35200</v>
      </c>
      <c r="G527" s="157">
        <v>1760</v>
      </c>
      <c r="H527" s="158">
        <f t="shared" si="10"/>
        <v>13930200</v>
      </c>
      <c r="I527" s="158"/>
      <c r="J527" s="158"/>
      <c r="K527" s="158"/>
      <c r="L527" s="158"/>
      <c r="M527" s="158"/>
      <c r="N527" s="158"/>
    </row>
    <row r="528" s="155" customFormat="1" spans="4:14">
      <c r="D528" s="157">
        <v>527</v>
      </c>
      <c r="E528" s="157">
        <v>173</v>
      </c>
      <c r="F528" s="157">
        <v>35200</v>
      </c>
      <c r="G528" s="157">
        <v>1760</v>
      </c>
      <c r="H528" s="158">
        <f t="shared" si="10"/>
        <v>13965400</v>
      </c>
      <c r="I528" s="158"/>
      <c r="J528" s="158"/>
      <c r="K528" s="158"/>
      <c r="L528" s="158"/>
      <c r="M528" s="158"/>
      <c r="N528" s="158"/>
    </row>
    <row r="529" s="155" customFormat="1" spans="4:14">
      <c r="D529" s="157">
        <v>528</v>
      </c>
      <c r="E529" s="157">
        <v>173</v>
      </c>
      <c r="F529" s="157">
        <v>35200</v>
      </c>
      <c r="G529" s="157">
        <v>1760</v>
      </c>
      <c r="H529" s="158">
        <f t="shared" si="10"/>
        <v>14000600</v>
      </c>
      <c r="I529" s="158"/>
      <c r="J529" s="158"/>
      <c r="K529" s="158"/>
      <c r="L529" s="158"/>
      <c r="M529" s="158"/>
      <c r="N529" s="158"/>
    </row>
    <row r="530" s="155" customFormat="1" spans="4:14">
      <c r="D530" s="157">
        <v>529</v>
      </c>
      <c r="E530" s="157">
        <v>173</v>
      </c>
      <c r="F530" s="157">
        <v>35400</v>
      </c>
      <c r="G530" s="157">
        <v>1770</v>
      </c>
      <c r="H530" s="158">
        <f t="shared" si="10"/>
        <v>14036000</v>
      </c>
      <c r="I530" s="158"/>
      <c r="J530" s="158"/>
      <c r="K530" s="158"/>
      <c r="L530" s="158"/>
      <c r="M530" s="158"/>
      <c r="N530" s="158"/>
    </row>
    <row r="531" s="155" customFormat="1" spans="4:14">
      <c r="D531" s="157">
        <v>530</v>
      </c>
      <c r="E531" s="157">
        <v>173</v>
      </c>
      <c r="F531" s="157">
        <v>123900</v>
      </c>
      <c r="G531" s="157">
        <v>1770</v>
      </c>
      <c r="H531" s="158">
        <f t="shared" si="10"/>
        <v>14159900</v>
      </c>
      <c r="I531" s="158"/>
      <c r="J531" s="158"/>
      <c r="K531" s="158"/>
      <c r="L531" s="158"/>
      <c r="M531" s="158"/>
      <c r="N531" s="158"/>
    </row>
    <row r="532" s="155" customFormat="1" spans="4:16">
      <c r="D532" s="157">
        <v>531</v>
      </c>
      <c r="E532" s="157">
        <v>173</v>
      </c>
      <c r="F532" s="157">
        <v>35400</v>
      </c>
      <c r="G532" s="157">
        <v>1770</v>
      </c>
      <c r="H532" s="158">
        <f t="shared" si="10"/>
        <v>14195300</v>
      </c>
      <c r="I532" s="158">
        <v>174</v>
      </c>
      <c r="J532" s="158">
        <f>VLOOKUP(E533,$A$2:$C$201,3,FALSE)</f>
        <v>778782100</v>
      </c>
      <c r="K532" s="158">
        <f>J532-H532-SUM(K76:K531)</f>
        <v>33811500</v>
      </c>
      <c r="L532" s="158">
        <f>K532/G532/60</f>
        <v>318.375706214689</v>
      </c>
      <c r="M532" s="158">
        <v>2</v>
      </c>
      <c r="N532" s="158">
        <f>L532-M532</f>
        <v>316.375706214689</v>
      </c>
      <c r="O532" s="155">
        <f>IF(N532&lt;12,1,ROUNDUP(N532/12,0))</f>
        <v>27</v>
      </c>
      <c r="P532" s="155">
        <f>ROUNDUP(N532,0)</f>
        <v>317</v>
      </c>
    </row>
    <row r="533" s="155" customFormat="1" spans="4:14">
      <c r="D533" s="157">
        <v>532</v>
      </c>
      <c r="E533" s="157">
        <v>175</v>
      </c>
      <c r="F533" s="157">
        <v>35600</v>
      </c>
      <c r="G533" s="157">
        <v>1780</v>
      </c>
      <c r="H533" s="158">
        <f t="shared" si="10"/>
        <v>14230900</v>
      </c>
      <c r="I533" s="158"/>
      <c r="J533" s="158"/>
      <c r="K533" s="158"/>
      <c r="L533" s="158"/>
      <c r="M533" s="158"/>
      <c r="N533" s="158"/>
    </row>
    <row r="534" s="155" customFormat="1" spans="4:14">
      <c r="D534" s="157">
        <v>533</v>
      </c>
      <c r="E534" s="157">
        <v>175</v>
      </c>
      <c r="F534" s="157">
        <v>35600</v>
      </c>
      <c r="G534" s="157">
        <v>1780</v>
      </c>
      <c r="H534" s="158">
        <f t="shared" si="10"/>
        <v>14266500</v>
      </c>
      <c r="I534" s="158"/>
      <c r="J534" s="158"/>
      <c r="K534" s="158"/>
      <c r="L534" s="158"/>
      <c r="M534" s="158"/>
      <c r="N534" s="158"/>
    </row>
    <row r="535" s="155" customFormat="1" spans="4:14">
      <c r="D535" s="157">
        <v>534</v>
      </c>
      <c r="E535" s="157">
        <v>175</v>
      </c>
      <c r="F535" s="157">
        <v>35600</v>
      </c>
      <c r="G535" s="157">
        <v>1780</v>
      </c>
      <c r="H535" s="158">
        <f t="shared" si="10"/>
        <v>14302100</v>
      </c>
      <c r="I535" s="158"/>
      <c r="J535" s="158"/>
      <c r="K535" s="158"/>
      <c r="L535" s="158"/>
      <c r="M535" s="158"/>
      <c r="N535" s="158"/>
    </row>
    <row r="536" s="155" customFormat="1" spans="4:14">
      <c r="D536" s="157">
        <v>535</v>
      </c>
      <c r="E536" s="157">
        <v>175</v>
      </c>
      <c r="F536" s="157">
        <v>125300</v>
      </c>
      <c r="G536" s="157">
        <v>1790</v>
      </c>
      <c r="H536" s="158">
        <f t="shared" si="10"/>
        <v>14427400</v>
      </c>
      <c r="I536" s="158"/>
      <c r="J536" s="158"/>
      <c r="K536" s="158"/>
      <c r="L536" s="158"/>
      <c r="M536" s="158"/>
      <c r="N536" s="158"/>
    </row>
    <row r="537" s="155" customFormat="1" spans="4:14">
      <c r="D537" s="157">
        <v>536</v>
      </c>
      <c r="E537" s="157">
        <v>175</v>
      </c>
      <c r="F537" s="157">
        <v>35800</v>
      </c>
      <c r="G537" s="157">
        <v>1790</v>
      </c>
      <c r="H537" s="158">
        <f t="shared" si="10"/>
        <v>14463200</v>
      </c>
      <c r="I537" s="158"/>
      <c r="J537" s="158"/>
      <c r="K537" s="158"/>
      <c r="L537" s="158"/>
      <c r="M537" s="158"/>
      <c r="N537" s="158"/>
    </row>
    <row r="538" s="155" customFormat="1" spans="4:16">
      <c r="D538" s="157">
        <v>537</v>
      </c>
      <c r="E538" s="157">
        <v>175</v>
      </c>
      <c r="F538" s="157">
        <v>35800</v>
      </c>
      <c r="G538" s="157">
        <v>1790</v>
      </c>
      <c r="H538" s="158">
        <f t="shared" si="10"/>
        <v>14499000</v>
      </c>
      <c r="I538" s="158">
        <v>176</v>
      </c>
      <c r="J538" s="158">
        <f>VLOOKUP(E539,$A$2:$C$201,3,FALSE)</f>
        <v>814047340</v>
      </c>
      <c r="K538" s="158">
        <f>J538-H538-SUM(K76:K537)</f>
        <v>34961540</v>
      </c>
      <c r="L538" s="158">
        <f>K538/G538/60</f>
        <v>325.52644320298</v>
      </c>
      <c r="M538" s="158">
        <v>2</v>
      </c>
      <c r="N538" s="158">
        <f>L538-M538</f>
        <v>323.52644320298</v>
      </c>
      <c r="O538" s="155">
        <f>IF(N538&lt;12,1,ROUNDUP(N538/12,0))</f>
        <v>27</v>
      </c>
      <c r="P538" s="155">
        <f>ROUNDUP(N538,0)</f>
        <v>324</v>
      </c>
    </row>
    <row r="539" s="155" customFormat="1" spans="4:14">
      <c r="D539" s="157">
        <v>538</v>
      </c>
      <c r="E539" s="157">
        <v>177</v>
      </c>
      <c r="F539" s="157">
        <v>36000</v>
      </c>
      <c r="G539" s="157">
        <v>1800</v>
      </c>
      <c r="H539" s="158">
        <f t="shared" si="10"/>
        <v>14535000</v>
      </c>
      <c r="I539" s="158"/>
      <c r="J539" s="158"/>
      <c r="K539" s="158"/>
      <c r="L539" s="158"/>
      <c r="M539" s="158"/>
      <c r="N539" s="158"/>
    </row>
    <row r="540" s="155" customFormat="1" spans="4:14">
      <c r="D540" s="157">
        <v>539</v>
      </c>
      <c r="E540" s="157">
        <v>177</v>
      </c>
      <c r="F540" s="157">
        <v>36000</v>
      </c>
      <c r="G540" s="157">
        <v>1800</v>
      </c>
      <c r="H540" s="158">
        <f t="shared" si="10"/>
        <v>14571000</v>
      </c>
      <c r="I540" s="158"/>
      <c r="J540" s="158"/>
      <c r="K540" s="158"/>
      <c r="L540" s="158"/>
      <c r="M540" s="158"/>
      <c r="N540" s="158"/>
    </row>
    <row r="541" s="155" customFormat="1" spans="4:14">
      <c r="D541" s="157">
        <v>540</v>
      </c>
      <c r="E541" s="157">
        <v>177</v>
      </c>
      <c r="F541" s="157">
        <v>126000</v>
      </c>
      <c r="G541" s="157">
        <v>1800</v>
      </c>
      <c r="H541" s="158">
        <f t="shared" si="10"/>
        <v>14697000</v>
      </c>
      <c r="I541" s="158"/>
      <c r="J541" s="158"/>
      <c r="K541" s="158"/>
      <c r="L541" s="158"/>
      <c r="M541" s="158"/>
      <c r="N541" s="158"/>
    </row>
    <row r="542" s="155" customFormat="1" spans="4:14">
      <c r="D542" s="157">
        <v>541</v>
      </c>
      <c r="E542" s="157">
        <v>177</v>
      </c>
      <c r="F542" s="157">
        <v>36200</v>
      </c>
      <c r="G542" s="157">
        <v>1810</v>
      </c>
      <c r="H542" s="158">
        <f t="shared" si="10"/>
        <v>14733200</v>
      </c>
      <c r="I542" s="158"/>
      <c r="J542" s="158"/>
      <c r="K542" s="158"/>
      <c r="L542" s="158"/>
      <c r="M542" s="158"/>
      <c r="N542" s="158"/>
    </row>
    <row r="543" s="155" customFormat="1" spans="4:14">
      <c r="D543" s="157">
        <v>542</v>
      </c>
      <c r="E543" s="157">
        <v>177</v>
      </c>
      <c r="F543" s="157">
        <v>36200</v>
      </c>
      <c r="G543" s="157">
        <v>1810</v>
      </c>
      <c r="H543" s="158">
        <f t="shared" si="10"/>
        <v>14769400</v>
      </c>
      <c r="I543" s="158"/>
      <c r="J543" s="158"/>
      <c r="K543" s="158"/>
      <c r="L543" s="158"/>
      <c r="M543" s="158"/>
      <c r="N543" s="158"/>
    </row>
    <row r="544" s="155" customFormat="1" spans="4:16">
      <c r="D544" s="157">
        <v>543</v>
      </c>
      <c r="E544" s="157">
        <v>177</v>
      </c>
      <c r="F544" s="157">
        <v>36200</v>
      </c>
      <c r="G544" s="157">
        <v>1810</v>
      </c>
      <c r="H544" s="158">
        <f t="shared" si="10"/>
        <v>14805600</v>
      </c>
      <c r="I544" s="158">
        <v>178</v>
      </c>
      <c r="J544" s="158">
        <f>VLOOKUP(E545,$A$2:$C$201,3,FALSE)</f>
        <v>850483300</v>
      </c>
      <c r="K544" s="158">
        <f>J544-H544-SUM(K76:K543)</f>
        <v>36129360</v>
      </c>
      <c r="L544" s="158">
        <f>K544/G544/60</f>
        <v>332.682872928177</v>
      </c>
      <c r="M544" s="158">
        <v>2</v>
      </c>
      <c r="N544" s="158">
        <f>L544-M544</f>
        <v>330.682872928177</v>
      </c>
      <c r="O544" s="155">
        <f>IF(N544&lt;12,1,ROUNDUP(N544/12,0))</f>
        <v>28</v>
      </c>
      <c r="P544" s="155">
        <f>ROUNDUP(N544,0)</f>
        <v>331</v>
      </c>
    </row>
    <row r="545" s="155" customFormat="1" spans="4:14">
      <c r="D545" s="157">
        <v>544</v>
      </c>
      <c r="E545" s="157">
        <v>179</v>
      </c>
      <c r="F545" s="157">
        <v>36400</v>
      </c>
      <c r="G545" s="157">
        <v>1820</v>
      </c>
      <c r="H545" s="158">
        <f t="shared" si="10"/>
        <v>14842000</v>
      </c>
      <c r="I545" s="158"/>
      <c r="J545" s="158"/>
      <c r="K545" s="158"/>
      <c r="L545" s="158"/>
      <c r="M545" s="158"/>
      <c r="N545" s="158"/>
    </row>
    <row r="546" s="155" customFormat="1" spans="4:14">
      <c r="D546" s="157">
        <v>545</v>
      </c>
      <c r="E546" s="157">
        <v>179</v>
      </c>
      <c r="F546" s="157">
        <v>127400</v>
      </c>
      <c r="G546" s="157">
        <v>1820</v>
      </c>
      <c r="H546" s="158">
        <f t="shared" si="10"/>
        <v>14969400</v>
      </c>
      <c r="I546" s="158"/>
      <c r="J546" s="158"/>
      <c r="K546" s="158"/>
      <c r="L546" s="158"/>
      <c r="M546" s="158"/>
      <c r="N546" s="158"/>
    </row>
    <row r="547" s="155" customFormat="1" spans="4:14">
      <c r="D547" s="157">
        <v>546</v>
      </c>
      <c r="E547" s="157">
        <v>179</v>
      </c>
      <c r="F547" s="157">
        <v>36400</v>
      </c>
      <c r="G547" s="157">
        <v>1820</v>
      </c>
      <c r="H547" s="158">
        <f t="shared" si="10"/>
        <v>15005800</v>
      </c>
      <c r="I547" s="158"/>
      <c r="J547" s="158"/>
      <c r="K547" s="158"/>
      <c r="L547" s="158"/>
      <c r="M547" s="158"/>
      <c r="N547" s="158"/>
    </row>
    <row r="548" s="155" customFormat="1" spans="4:14">
      <c r="D548" s="157">
        <v>547</v>
      </c>
      <c r="E548" s="157">
        <v>179</v>
      </c>
      <c r="F548" s="157">
        <v>36600</v>
      </c>
      <c r="G548" s="157">
        <v>1830</v>
      </c>
      <c r="H548" s="158">
        <f t="shared" si="10"/>
        <v>15042400</v>
      </c>
      <c r="I548" s="158"/>
      <c r="J548" s="158"/>
      <c r="K548" s="158"/>
      <c r="L548" s="158"/>
      <c r="M548" s="158"/>
      <c r="N548" s="158"/>
    </row>
    <row r="549" s="155" customFormat="1" spans="4:14">
      <c r="D549" s="157">
        <v>548</v>
      </c>
      <c r="E549" s="157">
        <v>179</v>
      </c>
      <c r="F549" s="157">
        <v>36600</v>
      </c>
      <c r="G549" s="157">
        <v>1830</v>
      </c>
      <c r="H549" s="158">
        <f t="shared" si="10"/>
        <v>15079000</v>
      </c>
      <c r="I549" s="158"/>
      <c r="J549" s="158"/>
      <c r="K549" s="158"/>
      <c r="L549" s="158"/>
      <c r="M549" s="158"/>
      <c r="N549" s="158"/>
    </row>
    <row r="550" s="155" customFormat="1" spans="4:16">
      <c r="D550" s="157">
        <v>549</v>
      </c>
      <c r="E550" s="157">
        <v>179</v>
      </c>
      <c r="F550" s="157">
        <v>36600</v>
      </c>
      <c r="G550" s="157">
        <v>1830</v>
      </c>
      <c r="H550" s="158">
        <f t="shared" si="10"/>
        <v>15115600</v>
      </c>
      <c r="I550" s="158">
        <v>180</v>
      </c>
      <c r="J550" s="158">
        <f>VLOOKUP(E551,$A$2:$C$201,3,FALSE)</f>
        <v>888139780</v>
      </c>
      <c r="K550" s="158">
        <f>J550-H550-SUM(K76:K549)</f>
        <v>37346480</v>
      </c>
      <c r="L550" s="158">
        <f>K550/G550/60</f>
        <v>340.131876138434</v>
      </c>
      <c r="M550" s="158">
        <v>2</v>
      </c>
      <c r="N550" s="158">
        <f>L550-M550</f>
        <v>338.131876138434</v>
      </c>
      <c r="O550" s="155">
        <f>IF(N550&lt;12,1,ROUNDUP(N550/12,0))</f>
        <v>29</v>
      </c>
      <c r="P550" s="155">
        <f>ROUNDUP(N550,0)</f>
        <v>339</v>
      </c>
    </row>
    <row r="551" s="155" customFormat="1" spans="4:14">
      <c r="D551" s="157">
        <v>550</v>
      </c>
      <c r="E551" s="157">
        <v>181</v>
      </c>
      <c r="F551" s="157">
        <v>128800</v>
      </c>
      <c r="G551" s="157">
        <v>1840</v>
      </c>
      <c r="H551" s="158">
        <f t="shared" si="10"/>
        <v>15244400</v>
      </c>
      <c r="I551" s="158"/>
      <c r="J551" s="158"/>
      <c r="K551" s="158"/>
      <c r="L551" s="158"/>
      <c r="M551" s="158"/>
      <c r="N551" s="158"/>
    </row>
    <row r="552" s="155" customFormat="1" spans="4:14">
      <c r="D552" s="157">
        <v>551</v>
      </c>
      <c r="E552" s="157">
        <v>181</v>
      </c>
      <c r="F552" s="157">
        <v>36800</v>
      </c>
      <c r="G552" s="157">
        <v>1840</v>
      </c>
      <c r="H552" s="158">
        <f t="shared" si="10"/>
        <v>15281200</v>
      </c>
      <c r="I552" s="158"/>
      <c r="J552" s="158"/>
      <c r="K552" s="158"/>
      <c r="L552" s="158"/>
      <c r="M552" s="158"/>
      <c r="N552" s="158"/>
    </row>
    <row r="553" s="155" customFormat="1" spans="4:14">
      <c r="D553" s="157">
        <v>552</v>
      </c>
      <c r="E553" s="157">
        <v>181</v>
      </c>
      <c r="F553" s="157">
        <v>36800</v>
      </c>
      <c r="G553" s="157">
        <v>1840</v>
      </c>
      <c r="H553" s="158">
        <f t="shared" si="10"/>
        <v>15318000</v>
      </c>
      <c r="I553" s="158"/>
      <c r="J553" s="158"/>
      <c r="K553" s="158"/>
      <c r="L553" s="158"/>
      <c r="M553" s="158"/>
      <c r="N553" s="158"/>
    </row>
    <row r="554" s="155" customFormat="1" spans="4:14">
      <c r="D554" s="157">
        <v>553</v>
      </c>
      <c r="E554" s="157">
        <v>181</v>
      </c>
      <c r="F554" s="157">
        <v>37000</v>
      </c>
      <c r="G554" s="157">
        <v>1850</v>
      </c>
      <c r="H554" s="158">
        <f t="shared" si="10"/>
        <v>15355000</v>
      </c>
      <c r="I554" s="158"/>
      <c r="J554" s="158"/>
      <c r="K554" s="158"/>
      <c r="L554" s="158"/>
      <c r="M554" s="158"/>
      <c r="N554" s="158"/>
    </row>
    <row r="555" s="155" customFormat="1" spans="4:14">
      <c r="D555" s="157">
        <v>554</v>
      </c>
      <c r="E555" s="157">
        <v>181</v>
      </c>
      <c r="F555" s="157">
        <v>37000</v>
      </c>
      <c r="G555" s="157">
        <v>1850</v>
      </c>
      <c r="H555" s="158">
        <f t="shared" si="10"/>
        <v>15392000</v>
      </c>
      <c r="I555" s="158"/>
      <c r="J555" s="158"/>
      <c r="K555" s="158"/>
      <c r="L555" s="158"/>
      <c r="M555" s="158"/>
      <c r="N555" s="158"/>
    </row>
    <row r="556" s="155" customFormat="1" spans="4:16">
      <c r="D556" s="157">
        <v>555</v>
      </c>
      <c r="E556" s="157">
        <v>181</v>
      </c>
      <c r="F556" s="157">
        <v>129500</v>
      </c>
      <c r="G556" s="157">
        <v>1850</v>
      </c>
      <c r="H556" s="158">
        <f t="shared" si="10"/>
        <v>15521500</v>
      </c>
      <c r="I556" s="158">
        <v>182</v>
      </c>
      <c r="J556" s="158">
        <f>VLOOKUP(E557,$A$2:$C$201,3,FALSE)</f>
        <v>927045700</v>
      </c>
      <c r="K556" s="158">
        <f>J556-H556-SUM(K76:K555)</f>
        <v>38500020</v>
      </c>
      <c r="L556" s="158">
        <f>K556/G556/60</f>
        <v>346.847027027027</v>
      </c>
      <c r="M556" s="158">
        <v>2</v>
      </c>
      <c r="N556" s="158">
        <f>L556-M556</f>
        <v>344.847027027027</v>
      </c>
      <c r="O556" s="155">
        <f>IF(N556&lt;12,1,ROUNDUP(N556/12,0))</f>
        <v>29</v>
      </c>
      <c r="P556" s="155">
        <f>ROUNDUP(N556,0)</f>
        <v>345</v>
      </c>
    </row>
    <row r="557" s="155" customFormat="1" spans="4:14">
      <c r="D557" s="157">
        <v>556</v>
      </c>
      <c r="E557" s="157">
        <v>183</v>
      </c>
      <c r="F557" s="157">
        <v>37200</v>
      </c>
      <c r="G557" s="157">
        <v>1860</v>
      </c>
      <c r="H557" s="158">
        <f t="shared" si="10"/>
        <v>15558700</v>
      </c>
      <c r="I557" s="158"/>
      <c r="J557" s="158"/>
      <c r="K557" s="158"/>
      <c r="L557" s="158"/>
      <c r="M557" s="158"/>
      <c r="N557" s="158"/>
    </row>
    <row r="558" s="155" customFormat="1" spans="4:14">
      <c r="D558" s="157">
        <v>557</v>
      </c>
      <c r="E558" s="157">
        <v>183</v>
      </c>
      <c r="F558" s="157">
        <v>37200</v>
      </c>
      <c r="G558" s="157">
        <v>1860</v>
      </c>
      <c r="H558" s="158">
        <f t="shared" si="10"/>
        <v>15595900</v>
      </c>
      <c r="I558" s="158"/>
      <c r="J558" s="158"/>
      <c r="K558" s="158"/>
      <c r="L558" s="158"/>
      <c r="M558" s="158"/>
      <c r="N558" s="158"/>
    </row>
    <row r="559" s="155" customFormat="1" spans="4:14">
      <c r="D559" s="157">
        <v>558</v>
      </c>
      <c r="E559" s="157">
        <v>183</v>
      </c>
      <c r="F559" s="157">
        <v>37200</v>
      </c>
      <c r="G559" s="157">
        <v>1860</v>
      </c>
      <c r="H559" s="158">
        <f t="shared" si="10"/>
        <v>15633100</v>
      </c>
      <c r="I559" s="158"/>
      <c r="J559" s="158"/>
      <c r="K559" s="158"/>
      <c r="L559" s="158"/>
      <c r="M559" s="158"/>
      <c r="N559" s="158"/>
    </row>
    <row r="560" s="155" customFormat="1" spans="4:14">
      <c r="D560" s="157">
        <v>559</v>
      </c>
      <c r="E560" s="157">
        <v>183</v>
      </c>
      <c r="F560" s="157">
        <v>37400</v>
      </c>
      <c r="G560" s="157">
        <v>1870</v>
      </c>
      <c r="H560" s="158">
        <f t="shared" si="10"/>
        <v>15670500</v>
      </c>
      <c r="I560" s="158"/>
      <c r="J560" s="158"/>
      <c r="K560" s="158"/>
      <c r="L560" s="158"/>
      <c r="M560" s="158"/>
      <c r="N560" s="158"/>
    </row>
    <row r="561" s="155" customFormat="1" spans="4:14">
      <c r="D561" s="157">
        <v>560</v>
      </c>
      <c r="E561" s="157">
        <v>183</v>
      </c>
      <c r="F561" s="157">
        <v>130900</v>
      </c>
      <c r="G561" s="157">
        <v>1870</v>
      </c>
      <c r="H561" s="158">
        <f t="shared" si="10"/>
        <v>15801400</v>
      </c>
      <c r="I561" s="158"/>
      <c r="J561" s="158"/>
      <c r="K561" s="158"/>
      <c r="L561" s="158"/>
      <c r="M561" s="158"/>
      <c r="N561" s="158"/>
    </row>
    <row r="562" s="155" customFormat="1" spans="4:16">
      <c r="D562" s="157">
        <v>561</v>
      </c>
      <c r="E562" s="157">
        <v>183</v>
      </c>
      <c r="F562" s="157">
        <v>37400</v>
      </c>
      <c r="G562" s="157">
        <v>1870</v>
      </c>
      <c r="H562" s="158">
        <f t="shared" si="10"/>
        <v>15838800</v>
      </c>
      <c r="I562" s="158">
        <v>184</v>
      </c>
      <c r="J562" s="158">
        <f>VLOOKUP(E563,$A$2:$C$201,3,FALSE)</f>
        <v>967219300</v>
      </c>
      <c r="K562" s="158">
        <f>J562-H562-SUM(K76:K561)</f>
        <v>39856300</v>
      </c>
      <c r="L562" s="158">
        <f>K562/G562/60</f>
        <v>355.225490196078</v>
      </c>
      <c r="M562" s="158">
        <v>2</v>
      </c>
      <c r="N562" s="158">
        <f>L562-M562</f>
        <v>353.225490196078</v>
      </c>
      <c r="O562" s="155">
        <f>IF(N562&lt;12,1,ROUNDUP(N562/12,0))</f>
        <v>30</v>
      </c>
      <c r="P562" s="155">
        <f>ROUNDUP(N562,0)</f>
        <v>354</v>
      </c>
    </row>
    <row r="563" s="155" customFormat="1" spans="4:14">
      <c r="D563" s="157">
        <v>562</v>
      </c>
      <c r="E563" s="157">
        <v>185</v>
      </c>
      <c r="F563" s="157">
        <v>37600</v>
      </c>
      <c r="G563" s="157">
        <v>1880</v>
      </c>
      <c r="H563" s="158">
        <f t="shared" si="10"/>
        <v>15876400</v>
      </c>
      <c r="I563" s="158"/>
      <c r="J563" s="158"/>
      <c r="K563" s="158"/>
      <c r="L563" s="158"/>
      <c r="M563" s="158"/>
      <c r="N563" s="158"/>
    </row>
    <row r="564" s="155" customFormat="1" spans="4:14">
      <c r="D564" s="157">
        <v>563</v>
      </c>
      <c r="E564" s="157">
        <v>185</v>
      </c>
      <c r="F564" s="157">
        <v>37600</v>
      </c>
      <c r="G564" s="157">
        <v>1880</v>
      </c>
      <c r="H564" s="158">
        <f t="shared" si="10"/>
        <v>15914000</v>
      </c>
      <c r="I564" s="158"/>
      <c r="J564" s="158"/>
      <c r="K564" s="158"/>
      <c r="L564" s="158"/>
      <c r="M564" s="158"/>
      <c r="N564" s="158"/>
    </row>
    <row r="565" s="155" customFormat="1" spans="4:14">
      <c r="D565" s="157">
        <v>564</v>
      </c>
      <c r="E565" s="157">
        <v>185</v>
      </c>
      <c r="F565" s="157">
        <v>37600</v>
      </c>
      <c r="G565" s="157">
        <v>1880</v>
      </c>
      <c r="H565" s="158">
        <f t="shared" si="10"/>
        <v>15951600</v>
      </c>
      <c r="I565" s="158"/>
      <c r="J565" s="158"/>
      <c r="K565" s="158"/>
      <c r="L565" s="158"/>
      <c r="M565" s="158"/>
      <c r="N565" s="158"/>
    </row>
    <row r="566" s="155" customFormat="1" spans="4:14">
      <c r="D566" s="157">
        <v>565</v>
      </c>
      <c r="E566" s="157">
        <v>185</v>
      </c>
      <c r="F566" s="157">
        <v>132300</v>
      </c>
      <c r="G566" s="157">
        <v>1890</v>
      </c>
      <c r="H566" s="158">
        <f t="shared" si="10"/>
        <v>16083900</v>
      </c>
      <c r="I566" s="158"/>
      <c r="J566" s="158"/>
      <c r="K566" s="158"/>
      <c r="L566" s="158"/>
      <c r="M566" s="158"/>
      <c r="N566" s="158"/>
    </row>
    <row r="567" s="155" customFormat="1" spans="4:14">
      <c r="D567" s="157">
        <v>566</v>
      </c>
      <c r="E567" s="157">
        <v>185</v>
      </c>
      <c r="F567" s="157">
        <v>37800</v>
      </c>
      <c r="G567" s="157">
        <v>1890</v>
      </c>
      <c r="H567" s="158">
        <f t="shared" si="10"/>
        <v>16121700</v>
      </c>
      <c r="I567" s="158"/>
      <c r="J567" s="158"/>
      <c r="K567" s="158"/>
      <c r="L567" s="158"/>
      <c r="M567" s="158"/>
      <c r="N567" s="158"/>
    </row>
    <row r="568" s="155" customFormat="1" spans="4:16">
      <c r="D568" s="157">
        <v>567</v>
      </c>
      <c r="E568" s="157">
        <v>185</v>
      </c>
      <c r="F568" s="157">
        <v>37800</v>
      </c>
      <c r="G568" s="157">
        <v>1890</v>
      </c>
      <c r="H568" s="158">
        <f t="shared" si="10"/>
        <v>16159500</v>
      </c>
      <c r="I568" s="158">
        <v>186</v>
      </c>
      <c r="J568" s="158">
        <f>VLOOKUP(E569,$A$2:$C$201,3,FALSE)</f>
        <v>1008678820</v>
      </c>
      <c r="K568" s="158">
        <f>J568-H568-SUM(K76:K567)</f>
        <v>41138820</v>
      </c>
      <c r="L568" s="158">
        <f>K568/G568/60</f>
        <v>362.77619047619</v>
      </c>
      <c r="M568" s="158">
        <v>2</v>
      </c>
      <c r="N568" s="158">
        <f>L568-M568</f>
        <v>360.77619047619</v>
      </c>
      <c r="O568" s="155">
        <f>IF(N568&lt;12,1,ROUNDUP(N568/12,0))</f>
        <v>31</v>
      </c>
      <c r="P568" s="155">
        <f>ROUNDUP(N568,0)</f>
        <v>361</v>
      </c>
    </row>
    <row r="569" s="155" customFormat="1" spans="4:14">
      <c r="D569" s="157">
        <v>568</v>
      </c>
      <c r="E569" s="157">
        <v>187</v>
      </c>
      <c r="F569" s="157">
        <v>38000</v>
      </c>
      <c r="G569" s="157">
        <v>1900</v>
      </c>
      <c r="H569" s="158">
        <f t="shared" si="10"/>
        <v>16197500</v>
      </c>
      <c r="I569" s="158"/>
      <c r="J569" s="158"/>
      <c r="K569" s="158"/>
      <c r="L569" s="158"/>
      <c r="M569" s="158"/>
      <c r="N569" s="158"/>
    </row>
    <row r="570" s="155" customFormat="1" spans="4:14">
      <c r="D570" s="157">
        <v>569</v>
      </c>
      <c r="E570" s="157">
        <v>187</v>
      </c>
      <c r="F570" s="157">
        <v>38000</v>
      </c>
      <c r="G570" s="157">
        <v>1900</v>
      </c>
      <c r="H570" s="158">
        <f t="shared" si="10"/>
        <v>16235500</v>
      </c>
      <c r="I570" s="158"/>
      <c r="J570" s="158"/>
      <c r="K570" s="158"/>
      <c r="L570" s="158"/>
      <c r="M570" s="158"/>
      <c r="N570" s="158"/>
    </row>
    <row r="571" s="155" customFormat="1" spans="4:14">
      <c r="D571" s="157">
        <v>570</v>
      </c>
      <c r="E571" s="157">
        <v>187</v>
      </c>
      <c r="F571" s="157">
        <v>133000</v>
      </c>
      <c r="G571" s="157">
        <v>1900</v>
      </c>
      <c r="H571" s="158">
        <f t="shared" si="10"/>
        <v>16368500</v>
      </c>
      <c r="I571" s="158"/>
      <c r="J571" s="158"/>
      <c r="K571" s="158"/>
      <c r="L571" s="158"/>
      <c r="M571" s="158"/>
      <c r="N571" s="158"/>
    </row>
    <row r="572" s="155" customFormat="1" spans="4:14">
      <c r="D572" s="157">
        <v>571</v>
      </c>
      <c r="E572" s="157">
        <v>187</v>
      </c>
      <c r="F572" s="157">
        <v>38200</v>
      </c>
      <c r="G572" s="157">
        <v>1910</v>
      </c>
      <c r="H572" s="158">
        <f t="shared" si="10"/>
        <v>16406700</v>
      </c>
      <c r="I572" s="158"/>
      <c r="J572" s="158"/>
      <c r="K572" s="158"/>
      <c r="L572" s="158"/>
      <c r="M572" s="158"/>
      <c r="N572" s="158"/>
    </row>
    <row r="573" s="155" customFormat="1" spans="4:14">
      <c r="D573" s="157">
        <v>572</v>
      </c>
      <c r="E573" s="157">
        <v>187</v>
      </c>
      <c r="F573" s="157">
        <v>38200</v>
      </c>
      <c r="G573" s="157">
        <v>1910</v>
      </c>
      <c r="H573" s="158">
        <f t="shared" si="10"/>
        <v>16444900</v>
      </c>
      <c r="I573" s="158"/>
      <c r="J573" s="158"/>
      <c r="K573" s="158"/>
      <c r="L573" s="158"/>
      <c r="M573" s="158"/>
      <c r="N573" s="158"/>
    </row>
    <row r="574" s="155" customFormat="1" spans="4:16">
      <c r="D574" s="157">
        <v>573</v>
      </c>
      <c r="E574" s="157">
        <v>187</v>
      </c>
      <c r="F574" s="157">
        <v>38200</v>
      </c>
      <c r="G574" s="157">
        <v>1910</v>
      </c>
      <c r="H574" s="158">
        <f t="shared" si="10"/>
        <v>16483100</v>
      </c>
      <c r="I574" s="158">
        <v>188</v>
      </c>
      <c r="J574" s="158">
        <f>VLOOKUP(E575,$A$2:$C$201,3,FALSE)</f>
        <v>1051442500</v>
      </c>
      <c r="K574" s="158">
        <f>J574-H574-SUM(K76:K573)</f>
        <v>42440080</v>
      </c>
      <c r="L574" s="158">
        <f>K574/G574/60</f>
        <v>370.332286212914</v>
      </c>
      <c r="M574" s="158">
        <v>2</v>
      </c>
      <c r="N574" s="158">
        <f>L574-M574</f>
        <v>368.332286212914</v>
      </c>
      <c r="O574" s="155">
        <f>IF(N574&lt;12,1,ROUNDUP(N574/12,0))</f>
        <v>31</v>
      </c>
      <c r="P574" s="155">
        <f>ROUNDUP(N574,0)</f>
        <v>369</v>
      </c>
    </row>
    <row r="575" s="155" customFormat="1" spans="4:14">
      <c r="D575" s="157">
        <v>574</v>
      </c>
      <c r="E575" s="157">
        <v>189</v>
      </c>
      <c r="F575" s="157">
        <v>38400</v>
      </c>
      <c r="G575" s="157">
        <v>1920</v>
      </c>
      <c r="H575" s="158">
        <f t="shared" si="10"/>
        <v>16521500</v>
      </c>
      <c r="I575" s="158"/>
      <c r="J575" s="158"/>
      <c r="K575" s="158"/>
      <c r="L575" s="158"/>
      <c r="M575" s="158"/>
      <c r="N575" s="158"/>
    </row>
    <row r="576" s="155" customFormat="1" spans="4:14">
      <c r="D576" s="157">
        <v>575</v>
      </c>
      <c r="E576" s="157">
        <v>189</v>
      </c>
      <c r="F576" s="157">
        <v>134400</v>
      </c>
      <c r="G576" s="157">
        <v>1920</v>
      </c>
      <c r="H576" s="158">
        <f t="shared" si="10"/>
        <v>16655900</v>
      </c>
      <c r="I576" s="158"/>
      <c r="J576" s="158"/>
      <c r="K576" s="158"/>
      <c r="L576" s="158"/>
      <c r="M576" s="158"/>
      <c r="N576" s="158"/>
    </row>
    <row r="577" s="155" customFormat="1" spans="4:14">
      <c r="D577" s="157">
        <v>576</v>
      </c>
      <c r="E577" s="157">
        <v>189</v>
      </c>
      <c r="F577" s="157">
        <v>38400</v>
      </c>
      <c r="G577" s="157">
        <v>1920</v>
      </c>
      <c r="H577" s="158">
        <f t="shared" si="10"/>
        <v>16694300</v>
      </c>
      <c r="I577" s="158"/>
      <c r="J577" s="158"/>
      <c r="K577" s="158"/>
      <c r="L577" s="158"/>
      <c r="M577" s="158"/>
      <c r="N577" s="158"/>
    </row>
    <row r="578" s="155" customFormat="1" spans="4:14">
      <c r="D578" s="157">
        <v>577</v>
      </c>
      <c r="E578" s="157">
        <v>189</v>
      </c>
      <c r="F578" s="157">
        <v>38600</v>
      </c>
      <c r="G578" s="157">
        <v>1930</v>
      </c>
      <c r="H578" s="158">
        <f t="shared" si="10"/>
        <v>16732900</v>
      </c>
      <c r="I578" s="158"/>
      <c r="J578" s="158"/>
      <c r="K578" s="158"/>
      <c r="L578" s="158"/>
      <c r="M578" s="158"/>
      <c r="N578" s="158"/>
    </row>
    <row r="579" s="155" customFormat="1" spans="4:14">
      <c r="D579" s="157">
        <v>578</v>
      </c>
      <c r="E579" s="157">
        <v>189</v>
      </c>
      <c r="F579" s="157">
        <v>38600</v>
      </c>
      <c r="G579" s="157">
        <v>1930</v>
      </c>
      <c r="H579" s="158">
        <f t="shared" si="10"/>
        <v>16771500</v>
      </c>
      <c r="I579" s="158"/>
      <c r="J579" s="158"/>
      <c r="K579" s="158"/>
      <c r="L579" s="158"/>
      <c r="M579" s="158"/>
      <c r="N579" s="158"/>
    </row>
    <row r="580" s="155" customFormat="1" spans="4:16">
      <c r="D580" s="157">
        <v>579</v>
      </c>
      <c r="E580" s="157">
        <v>189</v>
      </c>
      <c r="F580" s="157">
        <v>38600</v>
      </c>
      <c r="G580" s="157">
        <v>1930</v>
      </c>
      <c r="H580" s="158">
        <f t="shared" si="10"/>
        <v>16810100</v>
      </c>
      <c r="I580" s="158">
        <v>190</v>
      </c>
      <c r="J580" s="158">
        <f>VLOOKUP(E581,$A$2:$C$201,3,FALSE)</f>
        <v>1095562900</v>
      </c>
      <c r="K580" s="158">
        <f>J580-H580-SUM(K76:K579)</f>
        <v>43793400</v>
      </c>
      <c r="L580" s="158">
        <f>K580/G580/60</f>
        <v>378.181347150259</v>
      </c>
      <c r="M580" s="158">
        <v>2</v>
      </c>
      <c r="N580" s="158">
        <f>L580-M580</f>
        <v>376.181347150259</v>
      </c>
      <c r="O580" s="155">
        <f>IF(N580&lt;12,1,ROUNDUP(N580/12,0))</f>
        <v>32</v>
      </c>
      <c r="P580" s="155">
        <f>ROUNDUP(N580,0)</f>
        <v>377</v>
      </c>
    </row>
    <row r="581" s="155" customFormat="1" spans="4:14">
      <c r="D581" s="157">
        <v>580</v>
      </c>
      <c r="E581" s="157">
        <v>191</v>
      </c>
      <c r="F581" s="157">
        <v>135800</v>
      </c>
      <c r="G581" s="157">
        <v>1940</v>
      </c>
      <c r="H581" s="158">
        <f t="shared" si="10"/>
        <v>16945900</v>
      </c>
      <c r="I581" s="158"/>
      <c r="J581" s="158"/>
      <c r="K581" s="158"/>
      <c r="L581" s="158"/>
      <c r="M581" s="158"/>
      <c r="N581" s="158"/>
    </row>
    <row r="582" s="155" customFormat="1" spans="4:14">
      <c r="D582" s="157">
        <v>581</v>
      </c>
      <c r="E582" s="157">
        <v>191</v>
      </c>
      <c r="F582" s="157">
        <v>38800</v>
      </c>
      <c r="G582" s="157">
        <v>1940</v>
      </c>
      <c r="H582" s="158">
        <f t="shared" si="10"/>
        <v>16984700</v>
      </c>
      <c r="I582" s="158"/>
      <c r="J582" s="158"/>
      <c r="K582" s="158"/>
      <c r="L582" s="158"/>
      <c r="M582" s="158"/>
      <c r="N582" s="158"/>
    </row>
    <row r="583" s="155" customFormat="1" spans="4:14">
      <c r="D583" s="157">
        <v>582</v>
      </c>
      <c r="E583" s="157">
        <v>191</v>
      </c>
      <c r="F583" s="157">
        <v>38800</v>
      </c>
      <c r="G583" s="157">
        <v>1940</v>
      </c>
      <c r="H583" s="158">
        <f t="shared" si="10"/>
        <v>17023500</v>
      </c>
      <c r="I583" s="158"/>
      <c r="J583" s="158"/>
      <c r="K583" s="158"/>
      <c r="L583" s="158"/>
      <c r="M583" s="158"/>
      <c r="N583" s="158"/>
    </row>
    <row r="584" s="155" customFormat="1" spans="4:14">
      <c r="D584" s="157">
        <v>583</v>
      </c>
      <c r="E584" s="157">
        <v>191</v>
      </c>
      <c r="F584" s="157">
        <v>39000</v>
      </c>
      <c r="G584" s="157">
        <v>1950</v>
      </c>
      <c r="H584" s="158">
        <f t="shared" si="10"/>
        <v>17062500</v>
      </c>
      <c r="I584" s="158"/>
      <c r="J584" s="158"/>
      <c r="K584" s="158"/>
      <c r="L584" s="158"/>
      <c r="M584" s="158"/>
      <c r="N584" s="158"/>
    </row>
    <row r="585" s="155" customFormat="1" spans="4:14">
      <c r="D585" s="157">
        <v>584</v>
      </c>
      <c r="E585" s="157">
        <v>191</v>
      </c>
      <c r="F585" s="157">
        <v>39000</v>
      </c>
      <c r="G585" s="157">
        <v>1950</v>
      </c>
      <c r="H585" s="158">
        <f t="shared" si="10"/>
        <v>17101500</v>
      </c>
      <c r="I585" s="158"/>
      <c r="J585" s="158"/>
      <c r="K585" s="158"/>
      <c r="L585" s="158"/>
      <c r="M585" s="158"/>
      <c r="N585" s="158"/>
    </row>
    <row r="586" s="155" customFormat="1" spans="4:16">
      <c r="D586" s="157">
        <v>585</v>
      </c>
      <c r="E586" s="157">
        <v>191</v>
      </c>
      <c r="F586" s="157">
        <v>136500</v>
      </c>
      <c r="G586" s="157">
        <v>1950</v>
      </c>
      <c r="H586" s="158">
        <f t="shared" si="10"/>
        <v>17238000</v>
      </c>
      <c r="I586" s="158">
        <v>192</v>
      </c>
      <c r="J586" s="158">
        <f>VLOOKUP(E587,$A$2:$C$201,3,FALSE)</f>
        <v>1141570500</v>
      </c>
      <c r="K586" s="158">
        <f>J586-H586-SUM(K76:K585)</f>
        <v>45579700</v>
      </c>
      <c r="L586" s="158">
        <f>K586/G586/60</f>
        <v>389.570085470085</v>
      </c>
      <c r="M586" s="158">
        <v>2</v>
      </c>
      <c r="N586" s="158">
        <f>L586-M586</f>
        <v>387.570085470085</v>
      </c>
      <c r="O586" s="155">
        <f>IF(N586&lt;12,1,ROUNDUP(N586/12,0))</f>
        <v>33</v>
      </c>
      <c r="P586" s="155">
        <f>ROUNDUP(N586,0)</f>
        <v>388</v>
      </c>
    </row>
    <row r="587" s="155" customFormat="1" spans="4:14">
      <c r="D587" s="157">
        <v>586</v>
      </c>
      <c r="E587" s="157">
        <v>193</v>
      </c>
      <c r="F587" s="157">
        <v>39200</v>
      </c>
      <c r="G587" s="157">
        <v>1960</v>
      </c>
      <c r="H587" s="158">
        <f t="shared" si="10"/>
        <v>17277200</v>
      </c>
      <c r="I587" s="158"/>
      <c r="J587" s="158"/>
      <c r="K587" s="158"/>
      <c r="L587" s="158"/>
      <c r="M587" s="158"/>
      <c r="N587" s="158"/>
    </row>
    <row r="588" s="155" customFormat="1" spans="4:14">
      <c r="D588" s="157">
        <v>587</v>
      </c>
      <c r="E588" s="157">
        <v>193</v>
      </c>
      <c r="F588" s="157">
        <v>39200</v>
      </c>
      <c r="G588" s="157">
        <v>1960</v>
      </c>
      <c r="H588" s="158">
        <f t="shared" si="10"/>
        <v>17316400</v>
      </c>
      <c r="I588" s="158"/>
      <c r="J588" s="158"/>
      <c r="K588" s="158"/>
      <c r="L588" s="158"/>
      <c r="M588" s="158"/>
      <c r="N588" s="158"/>
    </row>
    <row r="589" s="155" customFormat="1" spans="4:14">
      <c r="D589" s="157">
        <v>588</v>
      </c>
      <c r="E589" s="157">
        <v>193</v>
      </c>
      <c r="F589" s="157">
        <v>39200</v>
      </c>
      <c r="G589" s="157">
        <v>1960</v>
      </c>
      <c r="H589" s="158">
        <f t="shared" ref="H589:H641" si="11">$H588+$F589</f>
        <v>17355600</v>
      </c>
      <c r="I589" s="158"/>
      <c r="J589" s="158"/>
      <c r="K589" s="158"/>
      <c r="L589" s="158"/>
      <c r="M589" s="158"/>
      <c r="N589" s="158"/>
    </row>
    <row r="590" s="155" customFormat="1" spans="4:14">
      <c r="D590" s="157">
        <v>589</v>
      </c>
      <c r="E590" s="157">
        <v>193</v>
      </c>
      <c r="F590" s="157">
        <v>39400</v>
      </c>
      <c r="G590" s="157">
        <v>1970</v>
      </c>
      <c r="H590" s="158">
        <f t="shared" si="11"/>
        <v>17395000</v>
      </c>
      <c r="I590" s="158"/>
      <c r="J590" s="158"/>
      <c r="K590" s="158"/>
      <c r="L590" s="158"/>
      <c r="M590" s="158"/>
      <c r="N590" s="158"/>
    </row>
    <row r="591" s="155" customFormat="1" spans="4:14">
      <c r="D591" s="157">
        <v>590</v>
      </c>
      <c r="E591" s="157">
        <v>193</v>
      </c>
      <c r="F591" s="157">
        <v>137900</v>
      </c>
      <c r="G591" s="157">
        <v>1970</v>
      </c>
      <c r="H591" s="158">
        <f t="shared" si="11"/>
        <v>17532900</v>
      </c>
      <c r="I591" s="158"/>
      <c r="J591" s="158"/>
      <c r="K591" s="158"/>
      <c r="L591" s="158"/>
      <c r="M591" s="158"/>
      <c r="N591" s="158"/>
    </row>
    <row r="592" s="155" customFormat="1" spans="4:16">
      <c r="D592" s="157">
        <v>591</v>
      </c>
      <c r="E592" s="157">
        <v>193</v>
      </c>
      <c r="F592" s="157">
        <v>39400</v>
      </c>
      <c r="G592" s="157">
        <v>1970</v>
      </c>
      <c r="H592" s="158">
        <f t="shared" si="11"/>
        <v>17572300</v>
      </c>
      <c r="I592" s="158">
        <v>194</v>
      </c>
      <c r="J592" s="158">
        <f>VLOOKUP(E593,$A$2:$C$201,3,FALSE)</f>
        <v>1188484500</v>
      </c>
      <c r="K592" s="158">
        <f>J592-H592-SUM(K76:K591)</f>
        <v>46579700</v>
      </c>
      <c r="L592" s="158">
        <f>K592/G592/60</f>
        <v>394.075296108291</v>
      </c>
      <c r="M592" s="158">
        <v>2</v>
      </c>
      <c r="N592" s="158">
        <f>L592-M592</f>
        <v>392.075296108291</v>
      </c>
      <c r="O592" s="155">
        <f>IF(N592&lt;12,1,ROUNDUP(N592/12,0))</f>
        <v>33</v>
      </c>
      <c r="P592" s="155">
        <f>ROUNDUP(N592,0)</f>
        <v>393</v>
      </c>
    </row>
    <row r="593" s="155" customFormat="1" spans="4:14">
      <c r="D593" s="157">
        <v>592</v>
      </c>
      <c r="E593" s="157">
        <v>195</v>
      </c>
      <c r="F593" s="157">
        <v>39600</v>
      </c>
      <c r="G593" s="157">
        <v>1980</v>
      </c>
      <c r="H593" s="158">
        <f t="shared" si="11"/>
        <v>17611900</v>
      </c>
      <c r="I593" s="158"/>
      <c r="J593" s="158"/>
      <c r="K593" s="158"/>
      <c r="L593" s="158"/>
      <c r="M593" s="158"/>
      <c r="N593" s="158"/>
    </row>
    <row r="594" s="155" customFormat="1" spans="4:14">
      <c r="D594" s="157">
        <v>593</v>
      </c>
      <c r="E594" s="157">
        <v>195</v>
      </c>
      <c r="F594" s="157">
        <v>39600</v>
      </c>
      <c r="G594" s="157">
        <v>1980</v>
      </c>
      <c r="H594" s="158">
        <f t="shared" si="11"/>
        <v>17651500</v>
      </c>
      <c r="I594" s="158"/>
      <c r="J594" s="158"/>
      <c r="K594" s="158"/>
      <c r="L594" s="158"/>
      <c r="M594" s="158"/>
      <c r="N594" s="158"/>
    </row>
    <row r="595" s="155" customFormat="1" spans="4:14">
      <c r="D595" s="157">
        <v>594</v>
      </c>
      <c r="E595" s="157">
        <v>195</v>
      </c>
      <c r="F595" s="157">
        <v>39600</v>
      </c>
      <c r="G595" s="157">
        <v>1980</v>
      </c>
      <c r="H595" s="158">
        <f t="shared" si="11"/>
        <v>17691100</v>
      </c>
      <c r="I595" s="158"/>
      <c r="J595" s="158"/>
      <c r="K595" s="158"/>
      <c r="L595" s="158"/>
      <c r="M595" s="158"/>
      <c r="N595" s="158"/>
    </row>
    <row r="596" s="155" customFormat="1" spans="4:14">
      <c r="D596" s="157">
        <v>595</v>
      </c>
      <c r="E596" s="157">
        <v>195</v>
      </c>
      <c r="F596" s="157">
        <v>139300</v>
      </c>
      <c r="G596" s="157">
        <v>1990</v>
      </c>
      <c r="H596" s="158">
        <f t="shared" si="11"/>
        <v>17830400</v>
      </c>
      <c r="I596" s="158"/>
      <c r="J596" s="158"/>
      <c r="K596" s="158"/>
      <c r="L596" s="158"/>
      <c r="M596" s="158"/>
      <c r="N596" s="158"/>
    </row>
    <row r="597" s="155" customFormat="1" spans="4:14">
      <c r="D597" s="157">
        <v>596</v>
      </c>
      <c r="E597" s="157">
        <v>195</v>
      </c>
      <c r="F597" s="157">
        <v>39800</v>
      </c>
      <c r="G597" s="157">
        <v>1990</v>
      </c>
      <c r="H597" s="158">
        <f t="shared" si="11"/>
        <v>17870200</v>
      </c>
      <c r="I597" s="158"/>
      <c r="J597" s="158"/>
      <c r="K597" s="158"/>
      <c r="L597" s="158"/>
      <c r="M597" s="158"/>
      <c r="N597" s="158"/>
    </row>
    <row r="598" s="155" customFormat="1" spans="4:16">
      <c r="D598" s="157">
        <v>597</v>
      </c>
      <c r="E598" s="157">
        <v>195</v>
      </c>
      <c r="F598" s="157">
        <v>39800</v>
      </c>
      <c r="G598" s="157">
        <v>1990</v>
      </c>
      <c r="H598" s="158">
        <f t="shared" si="11"/>
        <v>17910000</v>
      </c>
      <c r="I598" s="158">
        <v>196</v>
      </c>
      <c r="J598" s="158">
        <f>VLOOKUP(E599,$A$2:$C$201,3,FALSE)</f>
        <v>1236824100</v>
      </c>
      <c r="K598" s="158">
        <f>J598-H598-SUM(K76:K597)</f>
        <v>48001900</v>
      </c>
      <c r="L598" s="158">
        <f>K598/G598/60</f>
        <v>402.025963149079</v>
      </c>
      <c r="M598" s="158">
        <v>2</v>
      </c>
      <c r="N598" s="158">
        <f>L598-M598</f>
        <v>400.025963149079</v>
      </c>
      <c r="O598" s="155">
        <f>IF(N598&lt;12,1,ROUNDUP(N598/12,0))</f>
        <v>34</v>
      </c>
      <c r="P598" s="155">
        <f>ROUNDUP(N598,0)</f>
        <v>401</v>
      </c>
    </row>
    <row r="599" s="155" customFormat="1" spans="4:14">
      <c r="D599" s="157">
        <v>598</v>
      </c>
      <c r="E599" s="157">
        <v>197</v>
      </c>
      <c r="F599" s="157">
        <v>40000</v>
      </c>
      <c r="G599" s="157">
        <v>2000</v>
      </c>
      <c r="H599" s="158">
        <f t="shared" si="11"/>
        <v>17950000</v>
      </c>
      <c r="I599" s="158"/>
      <c r="J599" s="158"/>
      <c r="K599" s="158"/>
      <c r="L599" s="158"/>
      <c r="M599" s="158"/>
      <c r="N599" s="158"/>
    </row>
    <row r="600" s="155" customFormat="1" spans="4:14">
      <c r="D600" s="157">
        <v>599</v>
      </c>
      <c r="E600" s="157">
        <v>197</v>
      </c>
      <c r="F600" s="157">
        <v>40000</v>
      </c>
      <c r="G600" s="157">
        <v>2000</v>
      </c>
      <c r="H600" s="158">
        <f t="shared" si="11"/>
        <v>17990000</v>
      </c>
      <c r="I600" s="158"/>
      <c r="J600" s="158"/>
      <c r="K600" s="158"/>
      <c r="L600" s="158"/>
      <c r="M600" s="158"/>
      <c r="N600" s="158"/>
    </row>
    <row r="601" s="155" customFormat="1" spans="4:14">
      <c r="D601" s="157">
        <v>600</v>
      </c>
      <c r="E601" s="157">
        <v>197</v>
      </c>
      <c r="F601" s="157">
        <v>140000</v>
      </c>
      <c r="G601" s="157">
        <v>2000</v>
      </c>
      <c r="H601" s="158">
        <f t="shared" si="11"/>
        <v>18130000</v>
      </c>
      <c r="I601" s="158"/>
      <c r="J601" s="158"/>
      <c r="K601" s="158"/>
      <c r="L601" s="158"/>
      <c r="M601" s="158"/>
      <c r="N601" s="158"/>
    </row>
    <row r="602" s="155" customFormat="1" spans="4:14">
      <c r="D602" s="157">
        <v>601</v>
      </c>
      <c r="E602" s="157">
        <v>197</v>
      </c>
      <c r="F602" s="157">
        <v>40200</v>
      </c>
      <c r="G602" s="157">
        <v>2010</v>
      </c>
      <c r="H602" s="158">
        <f t="shared" si="11"/>
        <v>18170200</v>
      </c>
      <c r="I602" s="158"/>
      <c r="J602" s="158"/>
      <c r="K602" s="158"/>
      <c r="L602" s="158"/>
      <c r="M602" s="158"/>
      <c r="N602" s="158"/>
    </row>
    <row r="603" s="155" customFormat="1" spans="4:14">
      <c r="D603" s="157">
        <v>602</v>
      </c>
      <c r="E603" s="157">
        <v>197</v>
      </c>
      <c r="F603" s="157">
        <v>40200</v>
      </c>
      <c r="G603" s="157">
        <v>2010</v>
      </c>
      <c r="H603" s="158">
        <f t="shared" si="11"/>
        <v>18210400</v>
      </c>
      <c r="I603" s="158"/>
      <c r="J603" s="158"/>
      <c r="K603" s="158"/>
      <c r="L603" s="158"/>
      <c r="M603" s="158"/>
      <c r="N603" s="158"/>
    </row>
    <row r="604" s="155" customFormat="1" spans="4:16">
      <c r="D604" s="157">
        <v>603</v>
      </c>
      <c r="E604" s="157">
        <v>197</v>
      </c>
      <c r="F604" s="157">
        <v>40200</v>
      </c>
      <c r="G604" s="157">
        <v>2010</v>
      </c>
      <c r="H604" s="158">
        <f t="shared" si="11"/>
        <v>18250600</v>
      </c>
      <c r="I604" s="158">
        <v>198</v>
      </c>
      <c r="J604" s="158">
        <f>VLOOKUP(E605,$A$2:$C$201,3,FALSE)</f>
        <v>1291608500</v>
      </c>
      <c r="K604" s="158">
        <f>J604-H604-SUM(K76:K603)</f>
        <v>54443800</v>
      </c>
      <c r="L604" s="158">
        <f>K604/G604/60</f>
        <v>451.441127694859</v>
      </c>
      <c r="M604" s="158">
        <v>2</v>
      </c>
      <c r="N604" s="158">
        <f>L604-M604</f>
        <v>449.441127694859</v>
      </c>
      <c r="O604" s="155">
        <f>IF(N604&lt;12,1,ROUNDUP(N604/12,0))</f>
        <v>38</v>
      </c>
      <c r="P604" s="155">
        <f>ROUNDUP(N604,0)</f>
        <v>450</v>
      </c>
    </row>
    <row r="605" s="155" customFormat="1" spans="4:14">
      <c r="D605" s="157">
        <v>604</v>
      </c>
      <c r="E605" s="157">
        <v>199</v>
      </c>
      <c r="F605" s="157">
        <v>40400</v>
      </c>
      <c r="G605" s="157">
        <v>2020</v>
      </c>
      <c r="H605" s="158">
        <f t="shared" si="11"/>
        <v>18291000</v>
      </c>
      <c r="I605" s="158"/>
      <c r="J605" s="158"/>
      <c r="K605" s="158"/>
      <c r="L605" s="158"/>
      <c r="M605" s="158"/>
      <c r="N605" s="158"/>
    </row>
    <row r="606" s="155" customFormat="1" spans="4:14">
      <c r="D606" s="157">
        <v>605</v>
      </c>
      <c r="E606" s="157">
        <v>199</v>
      </c>
      <c r="F606" s="157">
        <v>141400</v>
      </c>
      <c r="G606" s="157">
        <v>2020</v>
      </c>
      <c r="H606" s="158">
        <f t="shared" si="11"/>
        <v>18432400</v>
      </c>
      <c r="I606" s="158"/>
      <c r="J606" s="158"/>
      <c r="K606" s="158"/>
      <c r="L606" s="158"/>
      <c r="M606" s="158"/>
      <c r="N606" s="158"/>
    </row>
    <row r="607" s="155" customFormat="1" spans="4:14">
      <c r="D607" s="157">
        <v>606</v>
      </c>
      <c r="E607" s="157">
        <v>199</v>
      </c>
      <c r="F607" s="157">
        <v>40400</v>
      </c>
      <c r="G607" s="157">
        <v>2020</v>
      </c>
      <c r="H607" s="158">
        <f t="shared" si="11"/>
        <v>18472800</v>
      </c>
      <c r="I607" s="158"/>
      <c r="J607" s="158"/>
      <c r="K607" s="158"/>
      <c r="L607" s="158"/>
      <c r="M607" s="158"/>
      <c r="N607" s="158"/>
    </row>
    <row r="608" s="155" customFormat="1" spans="4:14">
      <c r="D608" s="157">
        <v>607</v>
      </c>
      <c r="E608" s="157">
        <v>199</v>
      </c>
      <c r="F608" s="157">
        <v>40600</v>
      </c>
      <c r="G608" s="157">
        <v>2030</v>
      </c>
      <c r="H608" s="158">
        <f t="shared" si="11"/>
        <v>18513400</v>
      </c>
      <c r="I608" s="158"/>
      <c r="J608" s="158"/>
      <c r="K608" s="158"/>
      <c r="L608" s="158"/>
      <c r="M608" s="158"/>
      <c r="N608" s="158"/>
    </row>
    <row r="609" s="155" customFormat="1" spans="4:14">
      <c r="D609" s="157">
        <v>608</v>
      </c>
      <c r="E609" s="157">
        <v>199</v>
      </c>
      <c r="F609" s="157">
        <v>40600</v>
      </c>
      <c r="G609" s="157">
        <v>2030</v>
      </c>
      <c r="H609" s="158">
        <f t="shared" si="11"/>
        <v>18554000</v>
      </c>
      <c r="I609" s="158"/>
      <c r="J609" s="158"/>
      <c r="K609" s="158"/>
      <c r="L609" s="158"/>
      <c r="M609" s="158"/>
      <c r="N609" s="158"/>
    </row>
    <row r="610" s="155" customFormat="1" spans="4:16">
      <c r="D610" s="157">
        <v>609</v>
      </c>
      <c r="E610" s="157">
        <v>199</v>
      </c>
      <c r="F610" s="157">
        <v>40600</v>
      </c>
      <c r="G610" s="157">
        <v>2030</v>
      </c>
      <c r="H610" s="158">
        <f t="shared" si="11"/>
        <v>18594600</v>
      </c>
      <c r="I610" s="158">
        <v>200</v>
      </c>
      <c r="J610" s="158">
        <v>1322060500</v>
      </c>
      <c r="K610" s="158">
        <f>J610-H610-SUM(K76:K609)</f>
        <v>30108000</v>
      </c>
      <c r="L610" s="158">
        <f>K610/G610/60</f>
        <v>247.192118226601</v>
      </c>
      <c r="M610" s="158">
        <v>2</v>
      </c>
      <c r="N610" s="158">
        <f>L610-M610</f>
        <v>245.192118226601</v>
      </c>
      <c r="O610" s="155">
        <f>IF(N610&lt;12,1,ROUNDUP(N610/12,0))</f>
        <v>21</v>
      </c>
      <c r="P610" s="155">
        <f>ROUNDUP(N610,0)</f>
        <v>246</v>
      </c>
    </row>
    <row r="611" s="155" customFormat="1" spans="4:14">
      <c r="D611" s="157">
        <v>610</v>
      </c>
      <c r="E611" s="157">
        <v>201</v>
      </c>
      <c r="F611" s="157">
        <v>142800</v>
      </c>
      <c r="G611" s="157">
        <v>2040</v>
      </c>
      <c r="H611" s="158">
        <f t="shared" si="11"/>
        <v>18737400</v>
      </c>
      <c r="I611" s="158"/>
      <c r="J611" s="158"/>
      <c r="K611" s="158"/>
      <c r="L611" s="158"/>
      <c r="M611" s="158"/>
      <c r="N611" s="158"/>
    </row>
    <row r="612" s="155" customFormat="1" spans="4:14">
      <c r="D612" s="157">
        <v>611</v>
      </c>
      <c r="E612" s="157">
        <v>201</v>
      </c>
      <c r="F612" s="157">
        <v>40800</v>
      </c>
      <c r="G612" s="157">
        <v>2040</v>
      </c>
      <c r="H612" s="158">
        <f t="shared" si="11"/>
        <v>18778200</v>
      </c>
      <c r="I612" s="158"/>
      <c r="J612" s="158"/>
      <c r="K612" s="158"/>
      <c r="L612" s="158"/>
      <c r="M612" s="158"/>
      <c r="N612" s="158"/>
    </row>
    <row r="613" s="155" customFormat="1" spans="4:14">
      <c r="D613" s="157">
        <v>612</v>
      </c>
      <c r="E613" s="157">
        <v>201</v>
      </c>
      <c r="F613" s="157">
        <v>40800</v>
      </c>
      <c r="G613" s="157">
        <v>2040</v>
      </c>
      <c r="H613" s="158">
        <f t="shared" si="11"/>
        <v>18819000</v>
      </c>
      <c r="I613" s="158"/>
      <c r="J613" s="158"/>
      <c r="K613" s="158"/>
      <c r="L613" s="158"/>
      <c r="M613" s="158"/>
      <c r="N613" s="158"/>
    </row>
    <row r="614" s="155" customFormat="1" spans="4:14">
      <c r="D614" s="157">
        <v>613</v>
      </c>
      <c r="E614" s="157">
        <v>201</v>
      </c>
      <c r="F614" s="157">
        <v>41000</v>
      </c>
      <c r="G614" s="157">
        <v>2050</v>
      </c>
      <c r="H614" s="158">
        <f t="shared" si="11"/>
        <v>18860000</v>
      </c>
      <c r="I614" s="158"/>
      <c r="J614" s="158"/>
      <c r="K614" s="158"/>
      <c r="L614" s="158"/>
      <c r="M614" s="158"/>
      <c r="N614" s="158"/>
    </row>
    <row r="615" s="155" customFormat="1" spans="4:14">
      <c r="D615" s="157">
        <v>614</v>
      </c>
      <c r="E615" s="157">
        <v>201</v>
      </c>
      <c r="F615" s="157">
        <v>41000</v>
      </c>
      <c r="G615" s="157">
        <v>2050</v>
      </c>
      <c r="H615" s="158">
        <f t="shared" si="11"/>
        <v>18901000</v>
      </c>
      <c r="I615" s="158"/>
      <c r="J615" s="158"/>
      <c r="K615" s="158"/>
      <c r="L615" s="158"/>
      <c r="M615" s="158"/>
      <c r="N615" s="158"/>
    </row>
    <row r="616" s="155" customFormat="1" spans="4:16">
      <c r="D616" s="157">
        <v>615</v>
      </c>
      <c r="E616" s="157">
        <v>201</v>
      </c>
      <c r="F616" s="157">
        <v>143500</v>
      </c>
      <c r="G616" s="157">
        <v>2050</v>
      </c>
      <c r="H616" s="158">
        <f t="shared" si="11"/>
        <v>19044500</v>
      </c>
      <c r="I616" s="158">
        <v>202</v>
      </c>
      <c r="J616" s="158" t="e">
        <f>VLOOKUP(E617,$A$2:$C$201,3,FALSE)</f>
        <v>#N/A</v>
      </c>
      <c r="K616" s="158" t="e">
        <f>J616-H616-SUM(K586:K615)</f>
        <v>#N/A</v>
      </c>
      <c r="L616" s="158" t="e">
        <f>K616/G616/60</f>
        <v>#N/A</v>
      </c>
      <c r="M616" s="158">
        <v>2</v>
      </c>
      <c r="N616" s="158" t="e">
        <f>L616-M616</f>
        <v>#N/A</v>
      </c>
      <c r="O616" s="155" t="e">
        <f>IF(N616&lt;12,1,ROUNDUP(N616/12,0))</f>
        <v>#N/A</v>
      </c>
      <c r="P616" s="155" t="e">
        <f>ROUNDUP(N616,0)</f>
        <v>#N/A</v>
      </c>
    </row>
    <row r="617" s="155" customFormat="1" spans="4:14">
      <c r="D617" s="157">
        <v>616</v>
      </c>
      <c r="E617" s="157">
        <v>203</v>
      </c>
      <c r="F617" s="157">
        <v>41200</v>
      </c>
      <c r="G617" s="157">
        <v>2060</v>
      </c>
      <c r="H617" s="158">
        <f t="shared" si="11"/>
        <v>19085700</v>
      </c>
      <c r="I617" s="158"/>
      <c r="J617" s="158"/>
      <c r="K617" s="158"/>
      <c r="L617" s="158"/>
      <c r="M617" s="158"/>
      <c r="N617" s="158"/>
    </row>
    <row r="618" s="155" customFormat="1" spans="4:14">
      <c r="D618" s="157">
        <v>617</v>
      </c>
      <c r="E618" s="157">
        <v>203</v>
      </c>
      <c r="F618" s="157">
        <v>41200</v>
      </c>
      <c r="G618" s="157">
        <v>2060</v>
      </c>
      <c r="H618" s="158">
        <f t="shared" si="11"/>
        <v>19126900</v>
      </c>
      <c r="I618" s="158"/>
      <c r="J618" s="158"/>
      <c r="K618" s="158"/>
      <c r="L618" s="158"/>
      <c r="M618" s="158"/>
      <c r="N618" s="158"/>
    </row>
    <row r="619" s="155" customFormat="1" spans="4:14">
      <c r="D619" s="157">
        <v>618</v>
      </c>
      <c r="E619" s="157">
        <v>203</v>
      </c>
      <c r="F619" s="157">
        <v>41200</v>
      </c>
      <c r="G619" s="157">
        <v>2060</v>
      </c>
      <c r="H619" s="158">
        <f t="shared" si="11"/>
        <v>19168100</v>
      </c>
      <c r="I619" s="158"/>
      <c r="J619" s="158"/>
      <c r="K619" s="158"/>
      <c r="L619" s="158"/>
      <c r="M619" s="158"/>
      <c r="N619" s="158"/>
    </row>
    <row r="620" s="155" customFormat="1" spans="4:14">
      <c r="D620" s="157">
        <v>619</v>
      </c>
      <c r="E620" s="157">
        <v>203</v>
      </c>
      <c r="F620" s="157">
        <v>41400</v>
      </c>
      <c r="G620" s="157">
        <v>2070</v>
      </c>
      <c r="H620" s="158">
        <f t="shared" si="11"/>
        <v>19209500</v>
      </c>
      <c r="I620" s="158"/>
      <c r="J620" s="158"/>
      <c r="K620" s="158"/>
      <c r="L620" s="158"/>
      <c r="M620" s="158"/>
      <c r="N620" s="158"/>
    </row>
    <row r="621" s="155" customFormat="1" spans="4:14">
      <c r="D621" s="157">
        <v>620</v>
      </c>
      <c r="E621" s="157">
        <v>203</v>
      </c>
      <c r="F621" s="157">
        <v>144900</v>
      </c>
      <c r="G621" s="157">
        <v>2070</v>
      </c>
      <c r="H621" s="158">
        <f t="shared" si="11"/>
        <v>19354400</v>
      </c>
      <c r="I621" s="158"/>
      <c r="J621" s="158"/>
      <c r="K621" s="158"/>
      <c r="L621" s="158"/>
      <c r="M621" s="158"/>
      <c r="N621" s="158"/>
    </row>
    <row r="622" s="155" customFormat="1" spans="4:16">
      <c r="D622" s="157">
        <v>621</v>
      </c>
      <c r="E622" s="157">
        <v>203</v>
      </c>
      <c r="F622" s="157">
        <v>41400</v>
      </c>
      <c r="G622" s="157">
        <v>2070</v>
      </c>
      <c r="H622" s="158">
        <f t="shared" si="11"/>
        <v>19395800</v>
      </c>
      <c r="I622" s="158">
        <v>204</v>
      </c>
      <c r="J622" s="158" t="e">
        <f>VLOOKUP(E623,$A$2:$C$201,3,FALSE)</f>
        <v>#N/A</v>
      </c>
      <c r="K622" s="158" t="e">
        <f>J622-H622-SUM(K592:K621)</f>
        <v>#N/A</v>
      </c>
      <c r="L622" s="158" t="e">
        <f>K622/G622/60</f>
        <v>#N/A</v>
      </c>
      <c r="M622" s="158">
        <v>2</v>
      </c>
      <c r="N622" s="158" t="e">
        <f>L622-M622</f>
        <v>#N/A</v>
      </c>
      <c r="O622" s="155" t="e">
        <f>IF(N622&lt;12,1,ROUNDUP(N622/12,0))</f>
        <v>#N/A</v>
      </c>
      <c r="P622" s="155" t="e">
        <f>ROUNDUP(N622,0)</f>
        <v>#N/A</v>
      </c>
    </row>
    <row r="623" s="155" customFormat="1" spans="4:14">
      <c r="D623" s="157">
        <v>622</v>
      </c>
      <c r="E623" s="157">
        <v>205</v>
      </c>
      <c r="F623" s="157">
        <v>41600</v>
      </c>
      <c r="G623" s="157">
        <v>2080</v>
      </c>
      <c r="H623" s="158">
        <f t="shared" si="11"/>
        <v>19437400</v>
      </c>
      <c r="I623" s="158"/>
      <c r="J623" s="158"/>
      <c r="K623" s="158"/>
      <c r="L623" s="158"/>
      <c r="M623" s="158"/>
      <c r="N623" s="158"/>
    </row>
    <row r="624" s="155" customFormat="1" spans="4:14">
      <c r="D624" s="157">
        <v>623</v>
      </c>
      <c r="E624" s="157">
        <v>205</v>
      </c>
      <c r="F624" s="157">
        <v>41600</v>
      </c>
      <c r="G624" s="157">
        <v>2080</v>
      </c>
      <c r="H624" s="158">
        <f t="shared" si="11"/>
        <v>19479000</v>
      </c>
      <c r="I624" s="158"/>
      <c r="J624" s="158"/>
      <c r="K624" s="158"/>
      <c r="L624" s="158"/>
      <c r="M624" s="158"/>
      <c r="N624" s="158"/>
    </row>
    <row r="625" s="155" customFormat="1" spans="4:14">
      <c r="D625" s="157">
        <v>624</v>
      </c>
      <c r="E625" s="157">
        <v>205</v>
      </c>
      <c r="F625" s="157">
        <v>41600</v>
      </c>
      <c r="G625" s="157">
        <v>2080</v>
      </c>
      <c r="H625" s="158">
        <f t="shared" si="11"/>
        <v>19520600</v>
      </c>
      <c r="I625" s="158"/>
      <c r="J625" s="158"/>
      <c r="K625" s="158"/>
      <c r="L625" s="158"/>
      <c r="M625" s="158"/>
      <c r="N625" s="158"/>
    </row>
    <row r="626" s="155" customFormat="1" spans="4:14">
      <c r="D626" s="157">
        <v>625</v>
      </c>
      <c r="E626" s="157">
        <v>205</v>
      </c>
      <c r="F626" s="157">
        <v>146300</v>
      </c>
      <c r="G626" s="157">
        <v>2090</v>
      </c>
      <c r="H626" s="158">
        <f t="shared" si="11"/>
        <v>19666900</v>
      </c>
      <c r="I626" s="158"/>
      <c r="J626" s="158"/>
      <c r="K626" s="158"/>
      <c r="L626" s="158"/>
      <c r="M626" s="158"/>
      <c r="N626" s="158"/>
    </row>
    <row r="627" s="155" customFormat="1" spans="4:14">
      <c r="D627" s="157">
        <v>626</v>
      </c>
      <c r="E627" s="157">
        <v>205</v>
      </c>
      <c r="F627" s="157">
        <v>41800</v>
      </c>
      <c r="G627" s="157">
        <v>2090</v>
      </c>
      <c r="H627" s="158">
        <f t="shared" si="11"/>
        <v>19708700</v>
      </c>
      <c r="I627" s="158"/>
      <c r="J627" s="158"/>
      <c r="K627" s="158"/>
      <c r="L627" s="158"/>
      <c r="M627" s="158"/>
      <c r="N627" s="158"/>
    </row>
    <row r="628" s="155" customFormat="1" spans="4:16">
      <c r="D628" s="157">
        <v>627</v>
      </c>
      <c r="E628" s="157">
        <v>205</v>
      </c>
      <c r="F628" s="157">
        <v>41800</v>
      </c>
      <c r="G628" s="157">
        <v>2090</v>
      </c>
      <c r="H628" s="158">
        <f t="shared" si="11"/>
        <v>19750500</v>
      </c>
      <c r="I628" s="158">
        <v>206</v>
      </c>
      <c r="J628" s="158" t="e">
        <f>VLOOKUP(E629,$A$2:$C$201,3,FALSE)</f>
        <v>#N/A</v>
      </c>
      <c r="K628" s="158" t="e">
        <f>J628-H628-SUM(K598:K627)</f>
        <v>#N/A</v>
      </c>
      <c r="L628" s="158" t="e">
        <f>K628/G628/60</f>
        <v>#N/A</v>
      </c>
      <c r="M628" s="158">
        <v>2</v>
      </c>
      <c r="N628" s="158" t="e">
        <f>L628-M628</f>
        <v>#N/A</v>
      </c>
      <c r="O628" s="155" t="e">
        <f>IF(N628&lt;12,1,ROUNDUP(N628/12,0))</f>
        <v>#N/A</v>
      </c>
      <c r="P628" s="155" t="e">
        <f>ROUNDUP(N628,0)</f>
        <v>#N/A</v>
      </c>
    </row>
    <row r="629" s="155" customFormat="1" spans="4:14">
      <c r="D629" s="157">
        <v>628</v>
      </c>
      <c r="E629" s="157">
        <v>207</v>
      </c>
      <c r="F629" s="157">
        <v>42000</v>
      </c>
      <c r="G629" s="157">
        <v>2100</v>
      </c>
      <c r="H629" s="158">
        <f t="shared" si="11"/>
        <v>19792500</v>
      </c>
      <c r="I629" s="158"/>
      <c r="J629" s="158"/>
      <c r="K629" s="158"/>
      <c r="L629" s="158"/>
      <c r="M629" s="158"/>
      <c r="N629" s="158"/>
    </row>
    <row r="630" s="155" customFormat="1" spans="4:14">
      <c r="D630" s="157">
        <v>629</v>
      </c>
      <c r="E630" s="157">
        <v>207</v>
      </c>
      <c r="F630" s="157">
        <v>42000</v>
      </c>
      <c r="G630" s="157">
        <v>2100</v>
      </c>
      <c r="H630" s="158">
        <f t="shared" si="11"/>
        <v>19834500</v>
      </c>
      <c r="I630" s="158"/>
      <c r="J630" s="158"/>
      <c r="K630" s="158"/>
      <c r="L630" s="158"/>
      <c r="M630" s="158"/>
      <c r="N630" s="158"/>
    </row>
    <row r="631" s="155" customFormat="1" spans="4:14">
      <c r="D631" s="157">
        <v>630</v>
      </c>
      <c r="E631" s="157">
        <v>207</v>
      </c>
      <c r="F631" s="157">
        <v>147000</v>
      </c>
      <c r="G631" s="157">
        <v>2100</v>
      </c>
      <c r="H631" s="158">
        <f t="shared" si="11"/>
        <v>19981500</v>
      </c>
      <c r="I631" s="158"/>
      <c r="J631" s="158"/>
      <c r="K631" s="158"/>
      <c r="L631" s="158"/>
      <c r="M631" s="158"/>
      <c r="N631" s="158"/>
    </row>
    <row r="632" s="155" customFormat="1" spans="4:14">
      <c r="D632" s="157">
        <v>631</v>
      </c>
      <c r="E632" s="157">
        <v>207</v>
      </c>
      <c r="F632" s="157">
        <v>42200</v>
      </c>
      <c r="G632" s="157">
        <v>2110</v>
      </c>
      <c r="H632" s="158">
        <f t="shared" si="11"/>
        <v>20023700</v>
      </c>
      <c r="I632" s="158"/>
      <c r="J632" s="158"/>
      <c r="K632" s="158"/>
      <c r="L632" s="158"/>
      <c r="M632" s="158"/>
      <c r="N632" s="158"/>
    </row>
    <row r="633" s="155" customFormat="1" spans="4:14">
      <c r="D633" s="157">
        <v>632</v>
      </c>
      <c r="E633" s="157">
        <v>207</v>
      </c>
      <c r="F633" s="157">
        <v>42200</v>
      </c>
      <c r="G633" s="157">
        <v>2110</v>
      </c>
      <c r="H633" s="158">
        <f t="shared" si="11"/>
        <v>20065900</v>
      </c>
      <c r="I633" s="158"/>
      <c r="J633" s="158"/>
      <c r="K633" s="158"/>
      <c r="L633" s="158"/>
      <c r="M633" s="158"/>
      <c r="N633" s="158"/>
    </row>
    <row r="634" s="155" customFormat="1" spans="4:16">
      <c r="D634" s="157">
        <v>633</v>
      </c>
      <c r="E634" s="157">
        <v>207</v>
      </c>
      <c r="F634" s="157">
        <v>42200</v>
      </c>
      <c r="G634" s="157">
        <v>2110</v>
      </c>
      <c r="H634" s="158">
        <f t="shared" si="11"/>
        <v>20108100</v>
      </c>
      <c r="I634" s="158">
        <v>208</v>
      </c>
      <c r="J634" s="158" t="e">
        <f>VLOOKUP(E635,$A$2:$C$201,3,FALSE)</f>
        <v>#N/A</v>
      </c>
      <c r="K634" s="158" t="e">
        <f>J634-H634-SUM(K604:K633)</f>
        <v>#N/A</v>
      </c>
      <c r="L634" s="158" t="e">
        <f>K634/G634/60</f>
        <v>#N/A</v>
      </c>
      <c r="M634" s="158">
        <v>2</v>
      </c>
      <c r="N634" s="158" t="e">
        <f>L634-M634</f>
        <v>#N/A</v>
      </c>
      <c r="O634" s="155" t="e">
        <f>IF(N634&lt;12,1,ROUNDUP(N634/12,0))</f>
        <v>#N/A</v>
      </c>
      <c r="P634" s="155" t="e">
        <f>ROUNDUP(N634,0)</f>
        <v>#N/A</v>
      </c>
    </row>
    <row r="635" s="155" customFormat="1" spans="4:14">
      <c r="D635" s="157">
        <v>634</v>
      </c>
      <c r="E635" s="157">
        <v>209</v>
      </c>
      <c r="F635" s="157">
        <v>42400</v>
      </c>
      <c r="G635" s="157">
        <v>2120</v>
      </c>
      <c r="H635" s="158">
        <f t="shared" si="11"/>
        <v>20150500</v>
      </c>
      <c r="I635" s="158"/>
      <c r="J635" s="158"/>
      <c r="K635" s="158"/>
      <c r="L635" s="158"/>
      <c r="M635" s="158"/>
      <c r="N635" s="158"/>
    </row>
    <row r="636" s="155" customFormat="1" spans="4:14">
      <c r="D636" s="157">
        <v>635</v>
      </c>
      <c r="E636" s="157">
        <v>209</v>
      </c>
      <c r="F636" s="157">
        <v>148400</v>
      </c>
      <c r="G636" s="157">
        <v>2120</v>
      </c>
      <c r="H636" s="158">
        <f t="shared" si="11"/>
        <v>20298900</v>
      </c>
      <c r="I636" s="158"/>
      <c r="J636" s="158"/>
      <c r="K636" s="158"/>
      <c r="L636" s="158"/>
      <c r="M636" s="158"/>
      <c r="N636" s="158"/>
    </row>
    <row r="637" s="155" customFormat="1" spans="4:14">
      <c r="D637" s="157">
        <v>636</v>
      </c>
      <c r="E637" s="157">
        <v>209</v>
      </c>
      <c r="F637" s="157">
        <v>42400</v>
      </c>
      <c r="G637" s="157">
        <v>2120</v>
      </c>
      <c r="H637" s="158">
        <f t="shared" si="11"/>
        <v>20341300</v>
      </c>
      <c r="I637" s="158"/>
      <c r="J637" s="158"/>
      <c r="K637" s="158"/>
      <c r="L637" s="158"/>
      <c r="M637" s="158"/>
      <c r="N637" s="158"/>
    </row>
    <row r="638" s="155" customFormat="1" spans="4:14">
      <c r="D638" s="157">
        <v>637</v>
      </c>
      <c r="E638" s="157">
        <v>209</v>
      </c>
      <c r="F638" s="157">
        <v>42600</v>
      </c>
      <c r="G638" s="157">
        <v>2130</v>
      </c>
      <c r="H638" s="158">
        <f t="shared" si="11"/>
        <v>20383900</v>
      </c>
      <c r="I638" s="158"/>
      <c r="J638" s="158"/>
      <c r="K638" s="158"/>
      <c r="L638" s="158"/>
      <c r="M638" s="158"/>
      <c r="N638" s="158"/>
    </row>
    <row r="639" s="155" customFormat="1" spans="4:14">
      <c r="D639" s="157">
        <v>638</v>
      </c>
      <c r="E639" s="157">
        <v>209</v>
      </c>
      <c r="F639" s="157">
        <v>42600</v>
      </c>
      <c r="G639" s="157">
        <v>2130</v>
      </c>
      <c r="H639" s="158">
        <f t="shared" si="11"/>
        <v>20426500</v>
      </c>
      <c r="I639" s="158"/>
      <c r="J639" s="158"/>
      <c r="K639" s="158"/>
      <c r="L639" s="158"/>
      <c r="M639" s="158"/>
      <c r="N639" s="158"/>
    </row>
    <row r="640" s="155" customFormat="1" spans="4:16">
      <c r="D640" s="157">
        <v>639</v>
      </c>
      <c r="E640" s="157">
        <v>209</v>
      </c>
      <c r="F640" s="157">
        <v>42600</v>
      </c>
      <c r="G640" s="157">
        <v>2130</v>
      </c>
      <c r="H640" s="158">
        <f t="shared" si="11"/>
        <v>20469100</v>
      </c>
      <c r="I640" s="158">
        <v>210</v>
      </c>
      <c r="J640" s="158" t="e">
        <f>VLOOKUP(E641,$A$2:$C$201,3,FALSE)</f>
        <v>#N/A</v>
      </c>
      <c r="K640" s="158" t="e">
        <f>J640-H640-SUM(K610:K639)</f>
        <v>#N/A</v>
      </c>
      <c r="L640" s="158" t="e">
        <f>K640/G640/60</f>
        <v>#N/A</v>
      </c>
      <c r="M640" s="158">
        <v>2</v>
      </c>
      <c r="N640" s="158" t="e">
        <f>L640-M640</f>
        <v>#N/A</v>
      </c>
      <c r="O640" s="155" t="e">
        <f>IF(N640&lt;12,1,ROUNDUP(N640/12,0))</f>
        <v>#N/A</v>
      </c>
      <c r="P640" s="155" t="e">
        <f>ROUNDUP(N640,0)</f>
        <v>#N/A</v>
      </c>
    </row>
    <row r="641" s="155" customFormat="1" spans="4:14">
      <c r="D641" s="157">
        <v>640</v>
      </c>
      <c r="E641" s="157">
        <v>211</v>
      </c>
      <c r="F641" s="157">
        <v>149800</v>
      </c>
      <c r="G641" s="157">
        <v>2140</v>
      </c>
      <c r="H641" s="158">
        <f t="shared" si="11"/>
        <v>20618900</v>
      </c>
      <c r="I641" s="158"/>
      <c r="J641" s="158"/>
      <c r="K641" s="158"/>
      <c r="L641" s="158"/>
      <c r="M641" s="158"/>
      <c r="N641" s="158"/>
    </row>
    <row r="646" spans="10:14">
      <c r="J646" s="158" t="e">
        <f>VLOOKUP(E647,$A$2:$C$201,3,FALSE)</f>
        <v>#N/A</v>
      </c>
      <c r="K646" s="158" t="e">
        <f>J646-H646-SUM(K616:K645)</f>
        <v>#N/A</v>
      </c>
      <c r="L646" s="158" t="e">
        <f>K646/G646/60</f>
        <v>#N/A</v>
      </c>
      <c r="M646" s="158">
        <v>2</v>
      </c>
      <c r="N646" s="158" t="e">
        <f>L646-M646</f>
        <v>#N/A</v>
      </c>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2"/>
  <sheetViews>
    <sheetView showGridLines="0" workbookViewId="0">
      <selection activeCell="M37" sqref="M37"/>
    </sheetView>
  </sheetViews>
  <sheetFormatPr defaultColWidth="9" defaultRowHeight="12.75"/>
  <cols>
    <col min="1" max="1" width="10" style="132" customWidth="1"/>
    <col min="2" max="3" width="15.75" style="132" customWidth="1"/>
    <col min="4" max="4" width="10.375" style="132" customWidth="1"/>
    <col min="5" max="5" width="9" style="134"/>
    <col min="6" max="6" width="9" style="150"/>
    <col min="7" max="9" width="9" style="132"/>
    <col min="10" max="13" width="9" style="133"/>
    <col min="14" max="14" width="11.125" style="133" customWidth="1"/>
    <col min="15" max="16384" width="9" style="133"/>
  </cols>
  <sheetData>
    <row r="1" s="131" customFormat="1" ht="15.75" spans="1:9">
      <c r="A1" s="136" t="s">
        <v>511</v>
      </c>
      <c r="B1" s="138"/>
      <c r="C1" s="138"/>
      <c r="D1" s="138"/>
      <c r="E1" s="139" t="s">
        <v>262</v>
      </c>
      <c r="F1" s="151"/>
      <c r="G1" s="138"/>
      <c r="H1" s="138"/>
      <c r="I1" s="138"/>
    </row>
    <row r="2" spans="1:15">
      <c r="A2" s="149" t="s">
        <v>437</v>
      </c>
      <c r="B2" s="149" t="s">
        <v>512</v>
      </c>
      <c r="C2" s="149" t="s">
        <v>158</v>
      </c>
      <c r="D2" s="149" t="s">
        <v>513</v>
      </c>
      <c r="E2" s="152" t="s">
        <v>514</v>
      </c>
      <c r="F2" s="153" t="s">
        <v>515</v>
      </c>
      <c r="G2" s="149" t="s">
        <v>46</v>
      </c>
      <c r="H2" s="149" t="s">
        <v>516</v>
      </c>
      <c r="I2" s="149" t="s">
        <v>433</v>
      </c>
      <c r="J2" s="133" t="s">
        <v>158</v>
      </c>
      <c r="K2" s="152" t="s">
        <v>515</v>
      </c>
      <c r="L2" s="149" t="s">
        <v>46</v>
      </c>
      <c r="M2" s="149" t="s">
        <v>516</v>
      </c>
      <c r="N2" s="149" t="s">
        <v>513</v>
      </c>
      <c r="O2" s="133" t="s">
        <v>517</v>
      </c>
    </row>
    <row r="3" spans="1:15">
      <c r="A3" s="132">
        <v>1</v>
      </c>
      <c r="B3" s="132">
        <v>4000</v>
      </c>
      <c r="C3" s="132" t="s">
        <v>518</v>
      </c>
      <c r="D3" s="133" t="s">
        <v>519</v>
      </c>
      <c r="E3" s="134">
        <f>A3</f>
        <v>1</v>
      </c>
      <c r="F3" s="150">
        <v>0.2</v>
      </c>
      <c r="G3" s="132">
        <v>1</v>
      </c>
      <c r="H3" s="132">
        <v>0.2</v>
      </c>
      <c r="I3" s="132">
        <f>H3*640</f>
        <v>128</v>
      </c>
      <c r="K3" s="134">
        <v>0.2</v>
      </c>
      <c r="L3" s="132" t="s">
        <v>520</v>
      </c>
      <c r="M3" s="132" t="s">
        <v>521</v>
      </c>
      <c r="N3" s="133" t="s">
        <v>519</v>
      </c>
      <c r="O3" s="133">
        <f>720*0.2</f>
        <v>144</v>
      </c>
    </row>
    <row r="4" spans="1:8">
      <c r="A4" s="132">
        <v>2</v>
      </c>
      <c r="B4" s="132">
        <v>4000</v>
      </c>
      <c r="C4" s="132" t="s">
        <v>518</v>
      </c>
      <c r="E4" s="134">
        <f t="shared" ref="E4:E67" si="0">A4</f>
        <v>2</v>
      </c>
      <c r="F4" s="150">
        <v>0.2</v>
      </c>
      <c r="G4" s="132">
        <v>1</v>
      </c>
      <c r="H4" s="132">
        <v>0.2</v>
      </c>
    </row>
    <row r="5" spans="1:8">
      <c r="A5" s="132">
        <v>3</v>
      </c>
      <c r="B5" s="132">
        <v>4200</v>
      </c>
      <c r="C5" s="132" t="s">
        <v>522</v>
      </c>
      <c r="E5" s="134">
        <f t="shared" si="0"/>
        <v>3</v>
      </c>
      <c r="F5" s="150">
        <v>0.2</v>
      </c>
      <c r="G5" s="132">
        <v>1</v>
      </c>
      <c r="H5" s="132">
        <v>0.2</v>
      </c>
    </row>
    <row r="6" spans="1:8">
      <c r="A6" s="132">
        <v>4</v>
      </c>
      <c r="B6" s="132">
        <v>4200</v>
      </c>
      <c r="C6" s="132" t="s">
        <v>522</v>
      </c>
      <c r="E6" s="134">
        <f t="shared" si="0"/>
        <v>4</v>
      </c>
      <c r="F6" s="150">
        <v>0.2</v>
      </c>
      <c r="G6" s="132">
        <v>1</v>
      </c>
      <c r="H6" s="132">
        <v>0.2</v>
      </c>
    </row>
    <row r="7" spans="1:8">
      <c r="A7" s="132">
        <v>5</v>
      </c>
      <c r="B7" s="132">
        <v>14700</v>
      </c>
      <c r="C7" s="132" t="s">
        <v>522</v>
      </c>
      <c r="E7" s="134">
        <f t="shared" si="0"/>
        <v>5</v>
      </c>
      <c r="F7" s="150">
        <v>0.2</v>
      </c>
      <c r="G7" s="132">
        <v>1</v>
      </c>
      <c r="H7" s="132">
        <v>0.2</v>
      </c>
    </row>
    <row r="8" spans="1:8">
      <c r="A8" s="132">
        <v>6</v>
      </c>
      <c r="B8" s="132">
        <v>4300</v>
      </c>
      <c r="C8" s="132" t="s">
        <v>523</v>
      </c>
      <c r="E8" s="134">
        <f t="shared" si="0"/>
        <v>6</v>
      </c>
      <c r="F8" s="150">
        <v>0.2</v>
      </c>
      <c r="G8" s="132">
        <v>1</v>
      </c>
      <c r="H8" s="132">
        <v>0.2</v>
      </c>
    </row>
    <row r="9" spans="1:8">
      <c r="A9" s="132">
        <v>7</v>
      </c>
      <c r="B9" s="132">
        <v>4300</v>
      </c>
      <c r="C9" s="132" t="s">
        <v>523</v>
      </c>
      <c r="E9" s="134">
        <f t="shared" si="0"/>
        <v>7</v>
      </c>
      <c r="F9" s="150">
        <v>0.2</v>
      </c>
      <c r="G9" s="132">
        <v>1</v>
      </c>
      <c r="H9" s="132">
        <v>0.2</v>
      </c>
    </row>
    <row r="10" spans="1:8">
      <c r="A10" s="132">
        <v>8</v>
      </c>
      <c r="B10" s="132">
        <v>4300</v>
      </c>
      <c r="C10" s="132" t="s">
        <v>523</v>
      </c>
      <c r="E10" s="134">
        <f t="shared" si="0"/>
        <v>8</v>
      </c>
      <c r="F10" s="150">
        <v>0.2</v>
      </c>
      <c r="G10" s="132">
        <v>1</v>
      </c>
      <c r="H10" s="132">
        <v>0.2</v>
      </c>
    </row>
    <row r="11" spans="1:8">
      <c r="A11" s="132">
        <v>9</v>
      </c>
      <c r="B11" s="132">
        <v>4400</v>
      </c>
      <c r="C11" s="132" t="s">
        <v>524</v>
      </c>
      <c r="E11" s="134">
        <f t="shared" si="0"/>
        <v>9</v>
      </c>
      <c r="F11" s="150">
        <v>0.2</v>
      </c>
      <c r="G11" s="132">
        <v>1</v>
      </c>
      <c r="H11" s="132">
        <v>0.2</v>
      </c>
    </row>
    <row r="12" spans="1:8">
      <c r="A12" s="132">
        <v>10</v>
      </c>
      <c r="B12" s="132">
        <v>15400</v>
      </c>
      <c r="C12" s="132" t="s">
        <v>524</v>
      </c>
      <c r="E12" s="134">
        <f t="shared" si="0"/>
        <v>10</v>
      </c>
      <c r="F12" s="150">
        <v>0.2</v>
      </c>
      <c r="G12" s="132">
        <v>1</v>
      </c>
      <c r="H12" s="132">
        <v>0.2</v>
      </c>
    </row>
    <row r="13" spans="1:8">
      <c r="A13" s="132">
        <v>11</v>
      </c>
      <c r="B13" s="132">
        <v>4400</v>
      </c>
      <c r="C13" s="132" t="s">
        <v>524</v>
      </c>
      <c r="E13" s="134">
        <f t="shared" si="0"/>
        <v>11</v>
      </c>
      <c r="F13" s="150">
        <v>0.2</v>
      </c>
      <c r="G13" s="132">
        <v>1</v>
      </c>
      <c r="H13" s="132">
        <v>0.2</v>
      </c>
    </row>
    <row r="14" spans="1:8">
      <c r="A14" s="132">
        <v>12</v>
      </c>
      <c r="B14" s="132">
        <v>4500</v>
      </c>
      <c r="C14" s="132" t="s">
        <v>525</v>
      </c>
      <c r="E14" s="134">
        <f t="shared" si="0"/>
        <v>12</v>
      </c>
      <c r="F14" s="150">
        <v>0.2</v>
      </c>
      <c r="G14" s="132">
        <v>1</v>
      </c>
      <c r="H14" s="132">
        <v>0.2</v>
      </c>
    </row>
    <row r="15" spans="1:8">
      <c r="A15" s="132">
        <v>13</v>
      </c>
      <c r="B15" s="132">
        <v>4500</v>
      </c>
      <c r="C15" s="132" t="s">
        <v>525</v>
      </c>
      <c r="E15" s="134">
        <f t="shared" si="0"/>
        <v>13</v>
      </c>
      <c r="F15" s="150">
        <v>0.2</v>
      </c>
      <c r="G15" s="132">
        <v>1</v>
      </c>
      <c r="H15" s="132">
        <v>0.2</v>
      </c>
    </row>
    <row r="16" spans="1:8">
      <c r="A16" s="132">
        <v>14</v>
      </c>
      <c r="B16" s="132">
        <v>4500</v>
      </c>
      <c r="C16" s="132" t="s">
        <v>525</v>
      </c>
      <c r="E16" s="134">
        <f t="shared" si="0"/>
        <v>14</v>
      </c>
      <c r="F16" s="150">
        <v>0.2</v>
      </c>
      <c r="G16" s="132">
        <v>1</v>
      </c>
      <c r="H16" s="132">
        <v>0.2</v>
      </c>
    </row>
    <row r="17" spans="1:8">
      <c r="A17" s="132">
        <v>15</v>
      </c>
      <c r="B17" s="132">
        <v>16100</v>
      </c>
      <c r="C17" s="132" t="s">
        <v>526</v>
      </c>
      <c r="E17" s="134">
        <f t="shared" si="0"/>
        <v>15</v>
      </c>
      <c r="F17" s="150">
        <v>0.2</v>
      </c>
      <c r="G17" s="132">
        <v>1</v>
      </c>
      <c r="H17" s="132">
        <v>0.2</v>
      </c>
    </row>
    <row r="18" spans="1:8">
      <c r="A18" s="132">
        <v>16</v>
      </c>
      <c r="B18" s="132">
        <v>4600</v>
      </c>
      <c r="C18" s="132" t="s">
        <v>526</v>
      </c>
      <c r="E18" s="134">
        <f t="shared" si="0"/>
        <v>16</v>
      </c>
      <c r="F18" s="150">
        <v>0.2</v>
      </c>
      <c r="G18" s="132">
        <v>1</v>
      </c>
      <c r="H18" s="132">
        <v>0.2</v>
      </c>
    </row>
    <row r="19" spans="1:8">
      <c r="A19" s="132">
        <v>17</v>
      </c>
      <c r="B19" s="132">
        <v>4600</v>
      </c>
      <c r="C19" s="132" t="s">
        <v>526</v>
      </c>
      <c r="E19" s="134">
        <f t="shared" si="0"/>
        <v>17</v>
      </c>
      <c r="F19" s="150">
        <v>0.2</v>
      </c>
      <c r="G19" s="132">
        <v>1</v>
      </c>
      <c r="H19" s="132">
        <v>0.2</v>
      </c>
    </row>
    <row r="20" spans="1:8">
      <c r="A20" s="132">
        <v>18</v>
      </c>
      <c r="B20" s="132">
        <v>4700</v>
      </c>
      <c r="C20" s="132" t="s">
        <v>527</v>
      </c>
      <c r="E20" s="134">
        <f t="shared" si="0"/>
        <v>18</v>
      </c>
      <c r="F20" s="150">
        <v>0.2</v>
      </c>
      <c r="G20" s="132">
        <v>1</v>
      </c>
      <c r="H20" s="132">
        <v>0.2</v>
      </c>
    </row>
    <row r="21" spans="1:8">
      <c r="A21" s="132">
        <v>19</v>
      </c>
      <c r="B21" s="132">
        <v>4700</v>
      </c>
      <c r="C21" s="132" t="s">
        <v>527</v>
      </c>
      <c r="E21" s="134">
        <f t="shared" si="0"/>
        <v>19</v>
      </c>
      <c r="F21" s="150">
        <v>0.2</v>
      </c>
      <c r="G21" s="132">
        <v>1</v>
      </c>
      <c r="H21" s="132">
        <v>0.2</v>
      </c>
    </row>
    <row r="22" spans="1:8">
      <c r="A22" s="132">
        <v>20</v>
      </c>
      <c r="B22" s="132">
        <v>16450</v>
      </c>
      <c r="C22" s="132" t="s">
        <v>527</v>
      </c>
      <c r="E22" s="134">
        <f t="shared" si="0"/>
        <v>20</v>
      </c>
      <c r="F22" s="150">
        <v>0.2</v>
      </c>
      <c r="G22" s="132">
        <v>1</v>
      </c>
      <c r="H22" s="132">
        <v>0.2</v>
      </c>
    </row>
    <row r="23" spans="1:8">
      <c r="A23" s="132">
        <v>21</v>
      </c>
      <c r="B23" s="132">
        <v>4800</v>
      </c>
      <c r="C23" s="132" t="s">
        <v>528</v>
      </c>
      <c r="E23" s="134">
        <f t="shared" si="0"/>
        <v>21</v>
      </c>
      <c r="F23" s="150">
        <v>0.2</v>
      </c>
      <c r="G23" s="132">
        <v>1</v>
      </c>
      <c r="H23" s="132">
        <v>0.2</v>
      </c>
    </row>
    <row r="24" spans="1:8">
      <c r="A24" s="132">
        <v>22</v>
      </c>
      <c r="B24" s="132">
        <v>4800</v>
      </c>
      <c r="C24" s="132" t="s">
        <v>528</v>
      </c>
      <c r="E24" s="134">
        <f t="shared" si="0"/>
        <v>22</v>
      </c>
      <c r="F24" s="150">
        <v>0.2</v>
      </c>
      <c r="G24" s="132">
        <v>1</v>
      </c>
      <c r="H24" s="132">
        <v>0.2</v>
      </c>
    </row>
    <row r="25" spans="1:8">
      <c r="A25" s="132">
        <v>23</v>
      </c>
      <c r="B25" s="132">
        <v>4800</v>
      </c>
      <c r="C25" s="132" t="s">
        <v>528</v>
      </c>
      <c r="E25" s="134">
        <f t="shared" si="0"/>
        <v>23</v>
      </c>
      <c r="F25" s="150">
        <v>0.2</v>
      </c>
      <c r="G25" s="132">
        <v>1</v>
      </c>
      <c r="H25" s="132">
        <v>0.2</v>
      </c>
    </row>
    <row r="26" spans="1:8">
      <c r="A26" s="132">
        <v>24</v>
      </c>
      <c r="B26" s="132">
        <v>4900</v>
      </c>
      <c r="C26" s="132" t="s">
        <v>529</v>
      </c>
      <c r="E26" s="134">
        <f t="shared" si="0"/>
        <v>24</v>
      </c>
      <c r="F26" s="150">
        <v>0.2</v>
      </c>
      <c r="G26" s="132">
        <v>1</v>
      </c>
      <c r="H26" s="132">
        <v>0.2</v>
      </c>
    </row>
    <row r="27" spans="1:8">
      <c r="A27" s="132">
        <v>25</v>
      </c>
      <c r="B27" s="132">
        <v>17150</v>
      </c>
      <c r="C27" s="132" t="s">
        <v>529</v>
      </c>
      <c r="E27" s="134">
        <f t="shared" si="0"/>
        <v>25</v>
      </c>
      <c r="F27" s="150">
        <v>0.2</v>
      </c>
      <c r="G27" s="132">
        <v>1</v>
      </c>
      <c r="H27" s="132">
        <v>0.2</v>
      </c>
    </row>
    <row r="28" spans="1:8">
      <c r="A28" s="132">
        <v>26</v>
      </c>
      <c r="B28" s="132">
        <v>4900</v>
      </c>
      <c r="C28" s="132" t="s">
        <v>529</v>
      </c>
      <c r="E28" s="134">
        <f t="shared" si="0"/>
        <v>26</v>
      </c>
      <c r="F28" s="150">
        <v>0.2</v>
      </c>
      <c r="G28" s="132">
        <v>1</v>
      </c>
      <c r="H28" s="132">
        <v>0.2</v>
      </c>
    </row>
    <row r="29" spans="1:8">
      <c r="A29" s="132">
        <v>27</v>
      </c>
      <c r="B29" s="132">
        <v>5000</v>
      </c>
      <c r="C29" s="132" t="s">
        <v>530</v>
      </c>
      <c r="E29" s="134">
        <f t="shared" si="0"/>
        <v>27</v>
      </c>
      <c r="F29" s="150">
        <v>0.2</v>
      </c>
      <c r="G29" s="132">
        <v>1</v>
      </c>
      <c r="H29" s="132">
        <v>0.2</v>
      </c>
    </row>
    <row r="30" spans="1:8">
      <c r="A30" s="132">
        <v>28</v>
      </c>
      <c r="B30" s="132">
        <v>5000</v>
      </c>
      <c r="C30" s="132" t="s">
        <v>530</v>
      </c>
      <c r="E30" s="134">
        <f t="shared" si="0"/>
        <v>28</v>
      </c>
      <c r="F30" s="150">
        <v>0.2</v>
      </c>
      <c r="G30" s="132">
        <v>1</v>
      </c>
      <c r="H30" s="132">
        <v>0.2</v>
      </c>
    </row>
    <row r="31" spans="1:8">
      <c r="A31" s="132">
        <v>29</v>
      </c>
      <c r="B31" s="132">
        <v>5000</v>
      </c>
      <c r="C31" s="132" t="s">
        <v>530</v>
      </c>
      <c r="E31" s="134">
        <f t="shared" si="0"/>
        <v>29</v>
      </c>
      <c r="F31" s="150">
        <v>0.2</v>
      </c>
      <c r="G31" s="132">
        <v>1</v>
      </c>
      <c r="H31" s="132">
        <v>0.2</v>
      </c>
    </row>
    <row r="32" spans="1:8">
      <c r="A32" s="132">
        <v>30</v>
      </c>
      <c r="B32" s="132">
        <v>17850</v>
      </c>
      <c r="C32" s="132" t="s">
        <v>531</v>
      </c>
      <c r="E32" s="134">
        <f t="shared" si="0"/>
        <v>30</v>
      </c>
      <c r="F32" s="150">
        <v>0.2</v>
      </c>
      <c r="G32" s="132">
        <v>1</v>
      </c>
      <c r="H32" s="132">
        <v>0.2</v>
      </c>
    </row>
    <row r="33" spans="1:8">
      <c r="A33" s="132">
        <v>31</v>
      </c>
      <c r="B33" s="132">
        <v>5100</v>
      </c>
      <c r="C33" s="132" t="s">
        <v>531</v>
      </c>
      <c r="E33" s="134">
        <f t="shared" si="0"/>
        <v>31</v>
      </c>
      <c r="F33" s="150">
        <v>0.2</v>
      </c>
      <c r="G33" s="132">
        <v>1</v>
      </c>
      <c r="H33" s="132">
        <v>0.2</v>
      </c>
    </row>
    <row r="34" spans="1:8">
      <c r="A34" s="132">
        <v>32</v>
      </c>
      <c r="B34" s="132">
        <v>5100</v>
      </c>
      <c r="C34" s="132" t="s">
        <v>531</v>
      </c>
      <c r="E34" s="134">
        <f t="shared" si="0"/>
        <v>32</v>
      </c>
      <c r="F34" s="150">
        <v>0.2</v>
      </c>
      <c r="G34" s="132">
        <v>1</v>
      </c>
      <c r="H34" s="132">
        <v>0.2</v>
      </c>
    </row>
    <row r="35" spans="1:8">
      <c r="A35" s="132">
        <v>33</v>
      </c>
      <c r="B35" s="132">
        <v>5200</v>
      </c>
      <c r="C35" s="132" t="s">
        <v>532</v>
      </c>
      <c r="E35" s="134">
        <f t="shared" si="0"/>
        <v>33</v>
      </c>
      <c r="F35" s="150">
        <v>0.2</v>
      </c>
      <c r="G35" s="132">
        <v>1</v>
      </c>
      <c r="H35" s="132">
        <v>0.2</v>
      </c>
    </row>
    <row r="36" spans="1:8">
      <c r="A36" s="132">
        <v>34</v>
      </c>
      <c r="B36" s="132">
        <v>5200</v>
      </c>
      <c r="C36" s="132" t="s">
        <v>532</v>
      </c>
      <c r="E36" s="134">
        <f t="shared" si="0"/>
        <v>34</v>
      </c>
      <c r="F36" s="150">
        <v>0.2</v>
      </c>
      <c r="G36" s="132">
        <v>1</v>
      </c>
      <c r="H36" s="132">
        <v>0.2</v>
      </c>
    </row>
    <row r="37" spans="1:8">
      <c r="A37" s="132">
        <v>35</v>
      </c>
      <c r="B37" s="132">
        <v>18200</v>
      </c>
      <c r="C37" s="132" t="s">
        <v>532</v>
      </c>
      <c r="E37" s="134">
        <f t="shared" si="0"/>
        <v>35</v>
      </c>
      <c r="F37" s="150">
        <v>0.2</v>
      </c>
      <c r="G37" s="132">
        <v>1</v>
      </c>
      <c r="H37" s="132">
        <v>0.2</v>
      </c>
    </row>
    <row r="38" spans="1:8">
      <c r="A38" s="132">
        <v>36</v>
      </c>
      <c r="B38" s="132">
        <v>5300</v>
      </c>
      <c r="C38" s="132" t="s">
        <v>533</v>
      </c>
      <c r="E38" s="134">
        <f t="shared" si="0"/>
        <v>36</v>
      </c>
      <c r="F38" s="150">
        <v>0.2</v>
      </c>
      <c r="G38" s="132">
        <v>1</v>
      </c>
      <c r="H38" s="132">
        <v>0.2</v>
      </c>
    </row>
    <row r="39" spans="1:8">
      <c r="A39" s="132">
        <v>37</v>
      </c>
      <c r="B39" s="132">
        <v>5300</v>
      </c>
      <c r="C39" s="132" t="s">
        <v>533</v>
      </c>
      <c r="E39" s="134">
        <f t="shared" si="0"/>
        <v>37</v>
      </c>
      <c r="F39" s="150">
        <v>0.2</v>
      </c>
      <c r="G39" s="132">
        <v>1</v>
      </c>
      <c r="H39" s="132">
        <v>0.2</v>
      </c>
    </row>
    <row r="40" spans="1:8">
      <c r="A40" s="132">
        <v>38</v>
      </c>
      <c r="B40" s="132">
        <v>5300</v>
      </c>
      <c r="C40" s="132" t="s">
        <v>533</v>
      </c>
      <c r="E40" s="134">
        <f t="shared" si="0"/>
        <v>38</v>
      </c>
      <c r="F40" s="150">
        <v>0.2</v>
      </c>
      <c r="G40" s="132">
        <v>1</v>
      </c>
      <c r="H40" s="132">
        <v>0.2</v>
      </c>
    </row>
    <row r="41" spans="1:8">
      <c r="A41" s="132">
        <v>39</v>
      </c>
      <c r="B41" s="132">
        <v>5400</v>
      </c>
      <c r="C41" s="132" t="s">
        <v>534</v>
      </c>
      <c r="E41" s="134">
        <f t="shared" si="0"/>
        <v>39</v>
      </c>
      <c r="F41" s="150">
        <v>0.2</v>
      </c>
      <c r="G41" s="132">
        <v>1</v>
      </c>
      <c r="H41" s="132">
        <v>0.2</v>
      </c>
    </row>
    <row r="42" spans="1:8">
      <c r="A42" s="132">
        <v>40</v>
      </c>
      <c r="B42" s="132">
        <v>18900</v>
      </c>
      <c r="C42" s="132" t="s">
        <v>534</v>
      </c>
      <c r="E42" s="134">
        <f t="shared" si="0"/>
        <v>40</v>
      </c>
      <c r="F42" s="150">
        <v>0.2</v>
      </c>
      <c r="G42" s="132">
        <v>1</v>
      </c>
      <c r="H42" s="132">
        <v>0.2</v>
      </c>
    </row>
    <row r="43" spans="1:8">
      <c r="A43" s="132">
        <v>41</v>
      </c>
      <c r="B43" s="132">
        <v>5400</v>
      </c>
      <c r="C43" s="132" t="s">
        <v>534</v>
      </c>
      <c r="E43" s="134">
        <f t="shared" si="0"/>
        <v>41</v>
      </c>
      <c r="F43" s="150">
        <v>0.2</v>
      </c>
      <c r="G43" s="132">
        <v>1</v>
      </c>
      <c r="H43" s="132">
        <v>0.2</v>
      </c>
    </row>
    <row r="44" spans="1:8">
      <c r="A44" s="132">
        <v>42</v>
      </c>
      <c r="B44" s="132">
        <v>5500</v>
      </c>
      <c r="C44" s="132" t="s">
        <v>535</v>
      </c>
      <c r="E44" s="134">
        <f t="shared" si="0"/>
        <v>42</v>
      </c>
      <c r="F44" s="150">
        <v>0.2</v>
      </c>
      <c r="G44" s="132">
        <v>1</v>
      </c>
      <c r="H44" s="132">
        <v>0.2</v>
      </c>
    </row>
    <row r="45" spans="1:8">
      <c r="A45" s="132">
        <v>43</v>
      </c>
      <c r="B45" s="132">
        <v>5500</v>
      </c>
      <c r="C45" s="132" t="s">
        <v>535</v>
      </c>
      <c r="E45" s="134">
        <f t="shared" si="0"/>
        <v>43</v>
      </c>
      <c r="F45" s="150">
        <v>0.2</v>
      </c>
      <c r="G45" s="132">
        <v>1</v>
      </c>
      <c r="H45" s="132">
        <v>0.2</v>
      </c>
    </row>
    <row r="46" spans="1:8">
      <c r="A46" s="132">
        <v>44</v>
      </c>
      <c r="B46" s="132">
        <v>5500</v>
      </c>
      <c r="C46" s="132" t="s">
        <v>535</v>
      </c>
      <c r="E46" s="134">
        <f t="shared" si="0"/>
        <v>44</v>
      </c>
      <c r="F46" s="150">
        <v>0.2</v>
      </c>
      <c r="G46" s="132">
        <v>1</v>
      </c>
      <c r="H46" s="132">
        <v>0.2</v>
      </c>
    </row>
    <row r="47" spans="1:8">
      <c r="A47" s="132">
        <v>45</v>
      </c>
      <c r="B47" s="132">
        <v>19600</v>
      </c>
      <c r="C47" s="132" t="s">
        <v>536</v>
      </c>
      <c r="E47" s="134">
        <f t="shared" si="0"/>
        <v>45</v>
      </c>
      <c r="F47" s="150">
        <v>0.2</v>
      </c>
      <c r="G47" s="132">
        <v>1</v>
      </c>
      <c r="H47" s="132">
        <v>0.2</v>
      </c>
    </row>
    <row r="48" spans="1:8">
      <c r="A48" s="132">
        <v>46</v>
      </c>
      <c r="B48" s="132">
        <v>5600</v>
      </c>
      <c r="C48" s="132" t="s">
        <v>536</v>
      </c>
      <c r="E48" s="134">
        <f t="shared" si="0"/>
        <v>46</v>
      </c>
      <c r="F48" s="150">
        <v>0.2</v>
      </c>
      <c r="G48" s="132">
        <v>1</v>
      </c>
      <c r="H48" s="132">
        <v>0.2</v>
      </c>
    </row>
    <row r="49" spans="1:8">
      <c r="A49" s="132">
        <v>47</v>
      </c>
      <c r="B49" s="132">
        <v>5600</v>
      </c>
      <c r="C49" s="132" t="s">
        <v>536</v>
      </c>
      <c r="E49" s="134">
        <f t="shared" si="0"/>
        <v>47</v>
      </c>
      <c r="F49" s="150">
        <v>0.2</v>
      </c>
      <c r="G49" s="132">
        <v>1</v>
      </c>
      <c r="H49" s="132">
        <v>0.2</v>
      </c>
    </row>
    <row r="50" spans="1:8">
      <c r="A50" s="132">
        <v>48</v>
      </c>
      <c r="B50" s="132">
        <v>5700</v>
      </c>
      <c r="C50" s="132" t="s">
        <v>537</v>
      </c>
      <c r="E50" s="134">
        <f t="shared" si="0"/>
        <v>48</v>
      </c>
      <c r="F50" s="150">
        <v>0.2</v>
      </c>
      <c r="G50" s="132">
        <v>1</v>
      </c>
      <c r="H50" s="132">
        <v>0.2</v>
      </c>
    </row>
    <row r="51" spans="1:8">
      <c r="A51" s="132">
        <v>49</v>
      </c>
      <c r="B51" s="132">
        <v>5700</v>
      </c>
      <c r="C51" s="132" t="s">
        <v>537</v>
      </c>
      <c r="E51" s="134">
        <f t="shared" si="0"/>
        <v>49</v>
      </c>
      <c r="F51" s="150">
        <v>0.2</v>
      </c>
      <c r="G51" s="132">
        <v>1</v>
      </c>
      <c r="H51" s="132">
        <v>0.2</v>
      </c>
    </row>
    <row r="52" spans="1:8">
      <c r="A52" s="132">
        <v>50</v>
      </c>
      <c r="B52" s="132">
        <v>19950</v>
      </c>
      <c r="C52" s="132" t="s">
        <v>537</v>
      </c>
      <c r="E52" s="134">
        <f t="shared" si="0"/>
        <v>50</v>
      </c>
      <c r="F52" s="150">
        <v>0.2</v>
      </c>
      <c r="G52" s="132">
        <v>1</v>
      </c>
      <c r="H52" s="132">
        <v>0.2</v>
      </c>
    </row>
    <row r="53" spans="1:8">
      <c r="A53" s="132">
        <v>51</v>
      </c>
      <c r="B53" s="132">
        <v>5800</v>
      </c>
      <c r="C53" s="132" t="s">
        <v>538</v>
      </c>
      <c r="E53" s="134">
        <f t="shared" si="0"/>
        <v>51</v>
      </c>
      <c r="F53" s="150">
        <v>0.2</v>
      </c>
      <c r="G53" s="132">
        <v>1</v>
      </c>
      <c r="H53" s="132">
        <v>0.2</v>
      </c>
    </row>
    <row r="54" spans="1:8">
      <c r="A54" s="132">
        <v>52</v>
      </c>
      <c r="B54" s="132">
        <v>5800</v>
      </c>
      <c r="C54" s="132" t="s">
        <v>538</v>
      </c>
      <c r="E54" s="134">
        <f t="shared" si="0"/>
        <v>52</v>
      </c>
      <c r="F54" s="150">
        <v>0.2</v>
      </c>
      <c r="G54" s="132">
        <v>1</v>
      </c>
      <c r="H54" s="132">
        <v>0.2</v>
      </c>
    </row>
    <row r="55" spans="1:8">
      <c r="A55" s="132">
        <v>53</v>
      </c>
      <c r="B55" s="132">
        <v>5800</v>
      </c>
      <c r="C55" s="132" t="s">
        <v>538</v>
      </c>
      <c r="E55" s="134">
        <f t="shared" si="0"/>
        <v>53</v>
      </c>
      <c r="F55" s="150">
        <v>0.2</v>
      </c>
      <c r="G55" s="132">
        <v>1</v>
      </c>
      <c r="H55" s="132">
        <v>0.2</v>
      </c>
    </row>
    <row r="56" spans="1:8">
      <c r="A56" s="132">
        <v>54</v>
      </c>
      <c r="B56" s="132">
        <v>5900</v>
      </c>
      <c r="C56" s="132" t="s">
        <v>539</v>
      </c>
      <c r="E56" s="134">
        <f t="shared" si="0"/>
        <v>54</v>
      </c>
      <c r="F56" s="150">
        <v>0.2</v>
      </c>
      <c r="G56" s="132">
        <v>1</v>
      </c>
      <c r="H56" s="132">
        <v>0.2</v>
      </c>
    </row>
    <row r="57" spans="1:8">
      <c r="A57" s="132">
        <v>55</v>
      </c>
      <c r="B57" s="132">
        <v>20650</v>
      </c>
      <c r="C57" s="132" t="s">
        <v>539</v>
      </c>
      <c r="E57" s="134">
        <f t="shared" si="0"/>
        <v>55</v>
      </c>
      <c r="F57" s="150">
        <v>0.2</v>
      </c>
      <c r="G57" s="132">
        <v>1</v>
      </c>
      <c r="H57" s="132">
        <v>0.2</v>
      </c>
    </row>
    <row r="58" spans="1:8">
      <c r="A58" s="132">
        <v>56</v>
      </c>
      <c r="B58" s="132">
        <v>5900</v>
      </c>
      <c r="C58" s="132" t="s">
        <v>539</v>
      </c>
      <c r="E58" s="134">
        <f t="shared" si="0"/>
        <v>56</v>
      </c>
      <c r="F58" s="150">
        <v>0.2</v>
      </c>
      <c r="G58" s="132">
        <v>1</v>
      </c>
      <c r="H58" s="132">
        <v>0.2</v>
      </c>
    </row>
    <row r="59" spans="1:8">
      <c r="A59" s="132">
        <v>57</v>
      </c>
      <c r="B59" s="132">
        <v>6000</v>
      </c>
      <c r="C59" s="132" t="s">
        <v>540</v>
      </c>
      <c r="E59" s="134">
        <f t="shared" si="0"/>
        <v>57</v>
      </c>
      <c r="F59" s="150">
        <v>0.2</v>
      </c>
      <c r="G59" s="132">
        <v>1</v>
      </c>
      <c r="H59" s="132">
        <v>0.2</v>
      </c>
    </row>
    <row r="60" spans="1:8">
      <c r="A60" s="132">
        <v>58</v>
      </c>
      <c r="B60" s="132">
        <v>6000</v>
      </c>
      <c r="C60" s="132" t="s">
        <v>540</v>
      </c>
      <c r="E60" s="134">
        <f t="shared" si="0"/>
        <v>58</v>
      </c>
      <c r="F60" s="150">
        <v>0.2</v>
      </c>
      <c r="G60" s="132">
        <v>1</v>
      </c>
      <c r="H60" s="132">
        <v>0.2</v>
      </c>
    </row>
    <row r="61" spans="1:8">
      <c r="A61" s="132">
        <v>59</v>
      </c>
      <c r="B61" s="132">
        <v>6000</v>
      </c>
      <c r="C61" s="132" t="s">
        <v>540</v>
      </c>
      <c r="E61" s="134">
        <f t="shared" si="0"/>
        <v>59</v>
      </c>
      <c r="F61" s="150">
        <v>0.2</v>
      </c>
      <c r="G61" s="132">
        <v>1</v>
      </c>
      <c r="H61" s="132">
        <v>0.2</v>
      </c>
    </row>
    <row r="62" spans="1:8">
      <c r="A62" s="132">
        <v>60</v>
      </c>
      <c r="B62" s="132">
        <v>21350</v>
      </c>
      <c r="C62" s="132" t="s">
        <v>541</v>
      </c>
      <c r="E62" s="134">
        <f t="shared" si="0"/>
        <v>60</v>
      </c>
      <c r="F62" s="150">
        <v>0.2</v>
      </c>
      <c r="G62" s="132">
        <v>1</v>
      </c>
      <c r="H62" s="132">
        <v>0.2</v>
      </c>
    </row>
    <row r="63" spans="1:8">
      <c r="A63" s="132">
        <v>61</v>
      </c>
      <c r="B63" s="132">
        <v>6100</v>
      </c>
      <c r="C63" s="132" t="s">
        <v>541</v>
      </c>
      <c r="E63" s="134">
        <f t="shared" si="0"/>
        <v>61</v>
      </c>
      <c r="F63" s="150">
        <v>0.2</v>
      </c>
      <c r="G63" s="132">
        <v>1</v>
      </c>
      <c r="H63" s="132">
        <v>0.2</v>
      </c>
    </row>
    <row r="64" spans="1:8">
      <c r="A64" s="132">
        <v>62</v>
      </c>
      <c r="B64" s="132">
        <v>6100</v>
      </c>
      <c r="C64" s="132" t="s">
        <v>541</v>
      </c>
      <c r="E64" s="134">
        <f t="shared" si="0"/>
        <v>62</v>
      </c>
      <c r="F64" s="150">
        <v>0.2</v>
      </c>
      <c r="G64" s="132">
        <v>1</v>
      </c>
      <c r="H64" s="132">
        <v>0.2</v>
      </c>
    </row>
    <row r="65" spans="1:8">
      <c r="A65" s="132">
        <v>63</v>
      </c>
      <c r="B65" s="132">
        <v>6200</v>
      </c>
      <c r="C65" s="132" t="s">
        <v>542</v>
      </c>
      <c r="E65" s="134">
        <f t="shared" si="0"/>
        <v>63</v>
      </c>
      <c r="F65" s="150">
        <v>0.2</v>
      </c>
      <c r="G65" s="132">
        <v>1</v>
      </c>
      <c r="H65" s="132">
        <v>0.2</v>
      </c>
    </row>
    <row r="66" spans="1:8">
      <c r="A66" s="132">
        <v>64</v>
      </c>
      <c r="B66" s="132">
        <v>6200</v>
      </c>
      <c r="C66" s="132" t="s">
        <v>542</v>
      </c>
      <c r="E66" s="134">
        <f t="shared" si="0"/>
        <v>64</v>
      </c>
      <c r="F66" s="150">
        <v>0.2</v>
      </c>
      <c r="G66" s="132">
        <v>1</v>
      </c>
      <c r="H66" s="132">
        <v>0.2</v>
      </c>
    </row>
    <row r="67" spans="1:8">
      <c r="A67" s="132">
        <v>65</v>
      </c>
      <c r="B67" s="132">
        <v>21700</v>
      </c>
      <c r="C67" s="132" t="s">
        <v>542</v>
      </c>
      <c r="E67" s="134">
        <f t="shared" si="0"/>
        <v>65</v>
      </c>
      <c r="F67" s="150">
        <v>0.2</v>
      </c>
      <c r="G67" s="132">
        <v>1</v>
      </c>
      <c r="H67" s="132">
        <v>0.2</v>
      </c>
    </row>
    <row r="68" spans="1:8">
      <c r="A68" s="132">
        <v>66</v>
      </c>
      <c r="B68" s="132">
        <v>6300</v>
      </c>
      <c r="C68" s="132" t="s">
        <v>543</v>
      </c>
      <c r="E68" s="134">
        <f t="shared" ref="E68:E131" si="1">A68</f>
        <v>66</v>
      </c>
      <c r="F68" s="150">
        <v>0.2</v>
      </c>
      <c r="G68" s="132">
        <v>1</v>
      </c>
      <c r="H68" s="132">
        <v>0.2</v>
      </c>
    </row>
    <row r="69" spans="1:8">
      <c r="A69" s="132">
        <v>67</v>
      </c>
      <c r="B69" s="132">
        <v>6300</v>
      </c>
      <c r="C69" s="132" t="s">
        <v>543</v>
      </c>
      <c r="E69" s="134">
        <f t="shared" si="1"/>
        <v>67</v>
      </c>
      <c r="F69" s="150">
        <v>0.2</v>
      </c>
      <c r="G69" s="132">
        <v>1</v>
      </c>
      <c r="H69" s="132">
        <v>0.2</v>
      </c>
    </row>
    <row r="70" spans="1:8">
      <c r="A70" s="132">
        <v>68</v>
      </c>
      <c r="B70" s="132">
        <v>6300</v>
      </c>
      <c r="C70" s="132" t="s">
        <v>543</v>
      </c>
      <c r="E70" s="134">
        <f t="shared" si="1"/>
        <v>68</v>
      </c>
      <c r="F70" s="150">
        <v>0.2</v>
      </c>
      <c r="G70" s="132">
        <v>1</v>
      </c>
      <c r="H70" s="132">
        <v>0.2</v>
      </c>
    </row>
    <row r="71" spans="1:8">
      <c r="A71" s="132">
        <v>69</v>
      </c>
      <c r="B71" s="132">
        <v>6400</v>
      </c>
      <c r="C71" s="132" t="s">
        <v>544</v>
      </c>
      <c r="E71" s="134">
        <f t="shared" si="1"/>
        <v>69</v>
      </c>
      <c r="F71" s="150">
        <v>0.2</v>
      </c>
      <c r="G71" s="132">
        <v>1</v>
      </c>
      <c r="H71" s="132">
        <v>0.2</v>
      </c>
    </row>
    <row r="72" spans="1:8">
      <c r="A72" s="132">
        <v>70</v>
      </c>
      <c r="B72" s="132">
        <v>22400</v>
      </c>
      <c r="C72" s="132" t="s">
        <v>544</v>
      </c>
      <c r="E72" s="134">
        <f t="shared" si="1"/>
        <v>70</v>
      </c>
      <c r="F72" s="150">
        <v>0.2</v>
      </c>
      <c r="G72" s="132">
        <v>1</v>
      </c>
      <c r="H72" s="132">
        <v>0.2</v>
      </c>
    </row>
    <row r="73" spans="1:8">
      <c r="A73" s="132">
        <v>71</v>
      </c>
      <c r="B73" s="132">
        <v>6400</v>
      </c>
      <c r="C73" s="132" t="s">
        <v>544</v>
      </c>
      <c r="E73" s="134">
        <f t="shared" si="1"/>
        <v>71</v>
      </c>
      <c r="F73" s="150">
        <v>0.2</v>
      </c>
      <c r="G73" s="132">
        <v>1</v>
      </c>
      <c r="H73" s="132">
        <v>0.2</v>
      </c>
    </row>
    <row r="74" spans="1:8">
      <c r="A74" s="132">
        <v>72</v>
      </c>
      <c r="B74" s="132">
        <v>6500</v>
      </c>
      <c r="C74" s="132" t="s">
        <v>545</v>
      </c>
      <c r="E74" s="134">
        <f t="shared" si="1"/>
        <v>72</v>
      </c>
      <c r="F74" s="150">
        <v>0.2</v>
      </c>
      <c r="G74" s="132">
        <v>1</v>
      </c>
      <c r="H74" s="132">
        <v>0.2</v>
      </c>
    </row>
    <row r="75" spans="1:8">
      <c r="A75" s="132">
        <v>73</v>
      </c>
      <c r="B75" s="132">
        <v>6500</v>
      </c>
      <c r="C75" s="132" t="s">
        <v>545</v>
      </c>
      <c r="E75" s="134">
        <f t="shared" si="1"/>
        <v>73</v>
      </c>
      <c r="F75" s="150">
        <v>0.2</v>
      </c>
      <c r="G75" s="132">
        <v>1</v>
      </c>
      <c r="H75" s="132">
        <v>0.2</v>
      </c>
    </row>
    <row r="76" spans="1:8">
      <c r="A76" s="132">
        <v>74</v>
      </c>
      <c r="B76" s="132">
        <v>6500</v>
      </c>
      <c r="C76" s="132" t="s">
        <v>545</v>
      </c>
      <c r="E76" s="134">
        <f t="shared" si="1"/>
        <v>74</v>
      </c>
      <c r="F76" s="150">
        <v>0.2</v>
      </c>
      <c r="G76" s="132">
        <v>1</v>
      </c>
      <c r="H76" s="132">
        <v>0.2</v>
      </c>
    </row>
    <row r="77" spans="1:8">
      <c r="A77" s="132">
        <v>75</v>
      </c>
      <c r="B77" s="132">
        <v>23100</v>
      </c>
      <c r="C77" s="132" t="s">
        <v>546</v>
      </c>
      <c r="E77" s="134">
        <f t="shared" si="1"/>
        <v>75</v>
      </c>
      <c r="F77" s="150">
        <v>0.2</v>
      </c>
      <c r="G77" s="132">
        <v>1</v>
      </c>
      <c r="H77" s="132">
        <v>0.2</v>
      </c>
    </row>
    <row r="78" spans="1:8">
      <c r="A78" s="132">
        <v>76</v>
      </c>
      <c r="B78" s="132">
        <v>6600</v>
      </c>
      <c r="C78" s="132" t="s">
        <v>546</v>
      </c>
      <c r="E78" s="134">
        <f t="shared" si="1"/>
        <v>76</v>
      </c>
      <c r="F78" s="150">
        <v>0.2</v>
      </c>
      <c r="G78" s="132">
        <v>1</v>
      </c>
      <c r="H78" s="132">
        <v>0.2</v>
      </c>
    </row>
    <row r="79" spans="1:8">
      <c r="A79" s="132">
        <v>77</v>
      </c>
      <c r="B79" s="132">
        <v>6600</v>
      </c>
      <c r="C79" s="132" t="s">
        <v>546</v>
      </c>
      <c r="E79" s="134">
        <f t="shared" si="1"/>
        <v>77</v>
      </c>
      <c r="F79" s="150">
        <v>0.2</v>
      </c>
      <c r="G79" s="132">
        <v>1</v>
      </c>
      <c r="H79" s="132">
        <v>0.2</v>
      </c>
    </row>
    <row r="80" spans="1:8">
      <c r="A80" s="132">
        <v>78</v>
      </c>
      <c r="B80" s="132">
        <v>6700</v>
      </c>
      <c r="C80" s="132" t="s">
        <v>547</v>
      </c>
      <c r="E80" s="134">
        <f t="shared" si="1"/>
        <v>78</v>
      </c>
      <c r="F80" s="150">
        <v>0.2</v>
      </c>
      <c r="G80" s="132">
        <v>1</v>
      </c>
      <c r="H80" s="132">
        <v>0.2</v>
      </c>
    </row>
    <row r="81" spans="1:8">
      <c r="A81" s="132">
        <v>79</v>
      </c>
      <c r="B81" s="132">
        <v>6700</v>
      </c>
      <c r="C81" s="132" t="s">
        <v>547</v>
      </c>
      <c r="E81" s="134">
        <f t="shared" si="1"/>
        <v>79</v>
      </c>
      <c r="F81" s="150">
        <v>0.2</v>
      </c>
      <c r="G81" s="132">
        <v>1</v>
      </c>
      <c r="H81" s="132">
        <v>0.2</v>
      </c>
    </row>
    <row r="82" spans="1:8">
      <c r="A82" s="132">
        <v>80</v>
      </c>
      <c r="B82" s="132">
        <v>23450</v>
      </c>
      <c r="C82" s="132" t="s">
        <v>547</v>
      </c>
      <c r="E82" s="134">
        <f t="shared" si="1"/>
        <v>80</v>
      </c>
      <c r="F82" s="150">
        <v>0.2</v>
      </c>
      <c r="G82" s="132">
        <v>1</v>
      </c>
      <c r="H82" s="132">
        <v>0.2</v>
      </c>
    </row>
    <row r="83" spans="1:8">
      <c r="A83" s="132">
        <v>81</v>
      </c>
      <c r="B83" s="132">
        <v>6800</v>
      </c>
      <c r="C83" s="132" t="s">
        <v>548</v>
      </c>
      <c r="E83" s="134">
        <f t="shared" si="1"/>
        <v>81</v>
      </c>
      <c r="F83" s="150">
        <v>0.2</v>
      </c>
      <c r="G83" s="132">
        <v>1</v>
      </c>
      <c r="H83" s="132">
        <v>0.2</v>
      </c>
    </row>
    <row r="84" spans="1:8">
      <c r="A84" s="132">
        <v>82</v>
      </c>
      <c r="B84" s="132">
        <v>6800</v>
      </c>
      <c r="C84" s="132" t="s">
        <v>548</v>
      </c>
      <c r="E84" s="134">
        <f t="shared" si="1"/>
        <v>82</v>
      </c>
      <c r="F84" s="150">
        <v>0.2</v>
      </c>
      <c r="G84" s="132">
        <v>1</v>
      </c>
      <c r="H84" s="132">
        <v>0.2</v>
      </c>
    </row>
    <row r="85" spans="1:8">
      <c r="A85" s="132">
        <v>83</v>
      </c>
      <c r="B85" s="132">
        <v>6800</v>
      </c>
      <c r="C85" s="132" t="s">
        <v>548</v>
      </c>
      <c r="E85" s="134">
        <f t="shared" si="1"/>
        <v>83</v>
      </c>
      <c r="F85" s="150">
        <v>0.2</v>
      </c>
      <c r="G85" s="132">
        <v>1</v>
      </c>
      <c r="H85" s="132">
        <v>0.2</v>
      </c>
    </row>
    <row r="86" spans="1:8">
      <c r="A86" s="132">
        <v>84</v>
      </c>
      <c r="B86" s="132">
        <v>6900</v>
      </c>
      <c r="C86" s="132" t="s">
        <v>549</v>
      </c>
      <c r="E86" s="134">
        <f t="shared" si="1"/>
        <v>84</v>
      </c>
      <c r="F86" s="150">
        <v>0.2</v>
      </c>
      <c r="G86" s="132">
        <v>1</v>
      </c>
      <c r="H86" s="132">
        <v>0.2</v>
      </c>
    </row>
    <row r="87" spans="1:8">
      <c r="A87" s="132">
        <v>85</v>
      </c>
      <c r="B87" s="132">
        <v>24150</v>
      </c>
      <c r="C87" s="132" t="s">
        <v>549</v>
      </c>
      <c r="E87" s="134">
        <f t="shared" si="1"/>
        <v>85</v>
      </c>
      <c r="F87" s="150">
        <v>0.2</v>
      </c>
      <c r="G87" s="132">
        <v>1</v>
      </c>
      <c r="H87" s="132">
        <v>0.2</v>
      </c>
    </row>
    <row r="88" spans="1:8">
      <c r="A88" s="132">
        <v>86</v>
      </c>
      <c r="B88" s="132">
        <v>6900</v>
      </c>
      <c r="C88" s="132" t="s">
        <v>549</v>
      </c>
      <c r="E88" s="134">
        <f t="shared" si="1"/>
        <v>86</v>
      </c>
      <c r="F88" s="150">
        <v>0.2</v>
      </c>
      <c r="G88" s="132">
        <v>1</v>
      </c>
      <c r="H88" s="132">
        <v>0.2</v>
      </c>
    </row>
    <row r="89" spans="1:8">
      <c r="A89" s="132">
        <v>87</v>
      </c>
      <c r="B89" s="132">
        <v>7000</v>
      </c>
      <c r="C89" s="132" t="s">
        <v>550</v>
      </c>
      <c r="E89" s="134">
        <f t="shared" si="1"/>
        <v>87</v>
      </c>
      <c r="F89" s="150">
        <v>0.2</v>
      </c>
      <c r="G89" s="132">
        <v>1</v>
      </c>
      <c r="H89" s="132">
        <v>0.2</v>
      </c>
    </row>
    <row r="90" spans="1:8">
      <c r="A90" s="132">
        <v>88</v>
      </c>
      <c r="B90" s="132">
        <v>7000</v>
      </c>
      <c r="C90" s="132" t="s">
        <v>550</v>
      </c>
      <c r="E90" s="134">
        <f t="shared" si="1"/>
        <v>88</v>
      </c>
      <c r="F90" s="150">
        <v>0.2</v>
      </c>
      <c r="G90" s="132">
        <v>1</v>
      </c>
      <c r="H90" s="132">
        <v>0.2</v>
      </c>
    </row>
    <row r="91" spans="1:8">
      <c r="A91" s="132">
        <v>89</v>
      </c>
      <c r="B91" s="132">
        <v>7000</v>
      </c>
      <c r="C91" s="132" t="s">
        <v>550</v>
      </c>
      <c r="E91" s="134">
        <f t="shared" si="1"/>
        <v>89</v>
      </c>
      <c r="F91" s="150">
        <v>0.2</v>
      </c>
      <c r="G91" s="132">
        <v>1</v>
      </c>
      <c r="H91" s="132">
        <v>0.2</v>
      </c>
    </row>
    <row r="92" spans="1:8">
      <c r="A92" s="132">
        <v>90</v>
      </c>
      <c r="B92" s="132">
        <v>24850</v>
      </c>
      <c r="C92" s="132" t="s">
        <v>551</v>
      </c>
      <c r="E92" s="134">
        <f t="shared" si="1"/>
        <v>90</v>
      </c>
      <c r="F92" s="150">
        <v>0.2</v>
      </c>
      <c r="G92" s="132">
        <v>1</v>
      </c>
      <c r="H92" s="132">
        <v>0.2</v>
      </c>
    </row>
    <row r="93" spans="1:8">
      <c r="A93" s="132">
        <v>91</v>
      </c>
      <c r="B93" s="132">
        <v>7100</v>
      </c>
      <c r="C93" s="132" t="s">
        <v>551</v>
      </c>
      <c r="E93" s="134">
        <f t="shared" si="1"/>
        <v>91</v>
      </c>
      <c r="F93" s="150">
        <v>0.2</v>
      </c>
      <c r="G93" s="132">
        <v>1</v>
      </c>
      <c r="H93" s="132">
        <v>0.2</v>
      </c>
    </row>
    <row r="94" spans="1:8">
      <c r="A94" s="132">
        <v>92</v>
      </c>
      <c r="B94" s="132">
        <v>7100</v>
      </c>
      <c r="C94" s="132" t="s">
        <v>551</v>
      </c>
      <c r="E94" s="134">
        <f t="shared" si="1"/>
        <v>92</v>
      </c>
      <c r="F94" s="150">
        <v>0.2</v>
      </c>
      <c r="G94" s="132">
        <v>1</v>
      </c>
      <c r="H94" s="132">
        <v>0.2</v>
      </c>
    </row>
    <row r="95" spans="1:8">
      <c r="A95" s="132">
        <v>93</v>
      </c>
      <c r="B95" s="132">
        <v>7200</v>
      </c>
      <c r="C95" s="132" t="s">
        <v>552</v>
      </c>
      <c r="E95" s="134">
        <f t="shared" si="1"/>
        <v>93</v>
      </c>
      <c r="F95" s="150">
        <v>0.2</v>
      </c>
      <c r="G95" s="132">
        <v>1</v>
      </c>
      <c r="H95" s="132">
        <v>0.2</v>
      </c>
    </row>
    <row r="96" spans="1:8">
      <c r="A96" s="132">
        <v>94</v>
      </c>
      <c r="B96" s="132">
        <v>7200</v>
      </c>
      <c r="C96" s="132" t="s">
        <v>552</v>
      </c>
      <c r="E96" s="134">
        <f t="shared" si="1"/>
        <v>94</v>
      </c>
      <c r="F96" s="150">
        <v>0.2</v>
      </c>
      <c r="G96" s="132">
        <v>1</v>
      </c>
      <c r="H96" s="132">
        <v>0.2</v>
      </c>
    </row>
    <row r="97" spans="1:8">
      <c r="A97" s="132">
        <v>95</v>
      </c>
      <c r="B97" s="132">
        <v>25200</v>
      </c>
      <c r="C97" s="132" t="s">
        <v>552</v>
      </c>
      <c r="E97" s="134">
        <f t="shared" si="1"/>
        <v>95</v>
      </c>
      <c r="F97" s="150">
        <v>0.2</v>
      </c>
      <c r="G97" s="132">
        <v>1</v>
      </c>
      <c r="H97" s="132">
        <v>0.2</v>
      </c>
    </row>
    <row r="98" spans="1:8">
      <c r="A98" s="132">
        <v>96</v>
      </c>
      <c r="B98" s="132">
        <v>7300</v>
      </c>
      <c r="C98" s="132" t="s">
        <v>553</v>
      </c>
      <c r="E98" s="134">
        <f t="shared" si="1"/>
        <v>96</v>
      </c>
      <c r="F98" s="150">
        <v>0.2</v>
      </c>
      <c r="G98" s="132">
        <v>1</v>
      </c>
      <c r="H98" s="132">
        <v>0.2</v>
      </c>
    </row>
    <row r="99" spans="1:8">
      <c r="A99" s="132">
        <v>97</v>
      </c>
      <c r="B99" s="132">
        <v>7300</v>
      </c>
      <c r="C99" s="132" t="s">
        <v>553</v>
      </c>
      <c r="E99" s="134">
        <f t="shared" si="1"/>
        <v>97</v>
      </c>
      <c r="F99" s="150">
        <v>0.2</v>
      </c>
      <c r="G99" s="132">
        <v>1</v>
      </c>
      <c r="H99" s="132">
        <v>0.2</v>
      </c>
    </row>
    <row r="100" spans="1:8">
      <c r="A100" s="132">
        <v>98</v>
      </c>
      <c r="B100" s="132">
        <v>7300</v>
      </c>
      <c r="C100" s="132" t="s">
        <v>553</v>
      </c>
      <c r="E100" s="134">
        <f t="shared" si="1"/>
        <v>98</v>
      </c>
      <c r="F100" s="150">
        <v>0.2</v>
      </c>
      <c r="G100" s="132">
        <v>1</v>
      </c>
      <c r="H100" s="132">
        <v>0.2</v>
      </c>
    </row>
    <row r="101" spans="1:8">
      <c r="A101" s="132">
        <v>99</v>
      </c>
      <c r="B101" s="132">
        <v>7400</v>
      </c>
      <c r="C101" s="132" t="s">
        <v>554</v>
      </c>
      <c r="E101" s="134">
        <f t="shared" si="1"/>
        <v>99</v>
      </c>
      <c r="F101" s="150">
        <v>0.2</v>
      </c>
      <c r="G101" s="132">
        <v>1</v>
      </c>
      <c r="H101" s="132">
        <v>0.2</v>
      </c>
    </row>
    <row r="102" spans="1:8">
      <c r="A102" s="132">
        <v>100</v>
      </c>
      <c r="B102" s="132">
        <v>25900</v>
      </c>
      <c r="C102" s="132" t="s">
        <v>554</v>
      </c>
      <c r="E102" s="134">
        <f t="shared" si="1"/>
        <v>100</v>
      </c>
      <c r="F102" s="150">
        <v>0.2</v>
      </c>
      <c r="G102" s="132">
        <v>1</v>
      </c>
      <c r="H102" s="132">
        <v>0.2</v>
      </c>
    </row>
    <row r="103" spans="1:8">
      <c r="A103" s="132">
        <v>101</v>
      </c>
      <c r="B103" s="132">
        <v>7400</v>
      </c>
      <c r="C103" s="132" t="s">
        <v>554</v>
      </c>
      <c r="E103" s="134">
        <f t="shared" si="1"/>
        <v>101</v>
      </c>
      <c r="F103" s="150">
        <v>0.2</v>
      </c>
      <c r="G103" s="132">
        <v>1</v>
      </c>
      <c r="H103" s="132">
        <v>0.2</v>
      </c>
    </row>
    <row r="104" spans="1:8">
      <c r="A104" s="132">
        <v>102</v>
      </c>
      <c r="B104" s="132">
        <v>7500</v>
      </c>
      <c r="C104" s="132" t="s">
        <v>555</v>
      </c>
      <c r="E104" s="134">
        <f t="shared" si="1"/>
        <v>102</v>
      </c>
      <c r="F104" s="150">
        <v>0.2</v>
      </c>
      <c r="G104" s="132">
        <v>1</v>
      </c>
      <c r="H104" s="132">
        <v>0.2</v>
      </c>
    </row>
    <row r="105" spans="1:8">
      <c r="A105" s="132">
        <v>103</v>
      </c>
      <c r="B105" s="132">
        <v>7500</v>
      </c>
      <c r="C105" s="132" t="s">
        <v>555</v>
      </c>
      <c r="E105" s="134">
        <f t="shared" si="1"/>
        <v>103</v>
      </c>
      <c r="F105" s="150">
        <v>0.2</v>
      </c>
      <c r="G105" s="132">
        <v>1</v>
      </c>
      <c r="H105" s="132">
        <v>0.2</v>
      </c>
    </row>
    <row r="106" spans="1:8">
      <c r="A106" s="132">
        <v>104</v>
      </c>
      <c r="B106" s="132">
        <v>7500</v>
      </c>
      <c r="C106" s="132" t="s">
        <v>555</v>
      </c>
      <c r="E106" s="134">
        <f t="shared" si="1"/>
        <v>104</v>
      </c>
      <c r="F106" s="150">
        <v>0.2</v>
      </c>
      <c r="G106" s="132">
        <v>1</v>
      </c>
      <c r="H106" s="132">
        <v>0.2</v>
      </c>
    </row>
    <row r="107" spans="1:8">
      <c r="A107" s="132">
        <v>105</v>
      </c>
      <c r="B107" s="132">
        <v>26600</v>
      </c>
      <c r="C107" s="132" t="s">
        <v>556</v>
      </c>
      <c r="E107" s="134">
        <f t="shared" si="1"/>
        <v>105</v>
      </c>
      <c r="F107" s="150">
        <v>0.2</v>
      </c>
      <c r="G107" s="132">
        <v>1</v>
      </c>
      <c r="H107" s="132">
        <v>0.2</v>
      </c>
    </row>
    <row r="108" spans="1:8">
      <c r="A108" s="132">
        <v>106</v>
      </c>
      <c r="B108" s="132">
        <v>7600</v>
      </c>
      <c r="C108" s="132" t="s">
        <v>556</v>
      </c>
      <c r="E108" s="134">
        <f t="shared" si="1"/>
        <v>106</v>
      </c>
      <c r="F108" s="150">
        <v>0.2</v>
      </c>
      <c r="G108" s="132">
        <v>1</v>
      </c>
      <c r="H108" s="132">
        <v>0.2</v>
      </c>
    </row>
    <row r="109" spans="1:8">
      <c r="A109" s="132">
        <v>107</v>
      </c>
      <c r="B109" s="132">
        <v>7600</v>
      </c>
      <c r="C109" s="132" t="s">
        <v>556</v>
      </c>
      <c r="E109" s="134">
        <f t="shared" si="1"/>
        <v>107</v>
      </c>
      <c r="F109" s="150">
        <v>0.2</v>
      </c>
      <c r="G109" s="132">
        <v>1</v>
      </c>
      <c r="H109" s="132">
        <v>0.2</v>
      </c>
    </row>
    <row r="110" spans="1:8">
      <c r="A110" s="132">
        <v>108</v>
      </c>
      <c r="B110" s="132">
        <v>7700</v>
      </c>
      <c r="C110" s="132" t="s">
        <v>557</v>
      </c>
      <c r="E110" s="134">
        <f t="shared" si="1"/>
        <v>108</v>
      </c>
      <c r="F110" s="150">
        <v>0.2</v>
      </c>
      <c r="G110" s="132">
        <v>1</v>
      </c>
      <c r="H110" s="132">
        <v>0.2</v>
      </c>
    </row>
    <row r="111" spans="1:8">
      <c r="A111" s="132">
        <v>109</v>
      </c>
      <c r="B111" s="132">
        <v>7700</v>
      </c>
      <c r="C111" s="132" t="s">
        <v>557</v>
      </c>
      <c r="E111" s="134">
        <f t="shared" si="1"/>
        <v>109</v>
      </c>
      <c r="F111" s="150">
        <v>0.2</v>
      </c>
      <c r="G111" s="132">
        <v>1</v>
      </c>
      <c r="H111" s="132">
        <v>0.2</v>
      </c>
    </row>
    <row r="112" spans="1:8">
      <c r="A112" s="132">
        <v>110</v>
      </c>
      <c r="B112" s="132">
        <v>26950</v>
      </c>
      <c r="C112" s="132" t="s">
        <v>557</v>
      </c>
      <c r="E112" s="134">
        <f t="shared" si="1"/>
        <v>110</v>
      </c>
      <c r="F112" s="150">
        <v>0.2</v>
      </c>
      <c r="G112" s="132">
        <v>1</v>
      </c>
      <c r="H112" s="132">
        <v>0.2</v>
      </c>
    </row>
    <row r="113" spans="1:8">
      <c r="A113" s="132">
        <v>111</v>
      </c>
      <c r="B113" s="132">
        <v>7800</v>
      </c>
      <c r="C113" s="132" t="s">
        <v>558</v>
      </c>
      <c r="E113" s="134">
        <f t="shared" si="1"/>
        <v>111</v>
      </c>
      <c r="F113" s="150">
        <v>0.2</v>
      </c>
      <c r="G113" s="132">
        <v>1</v>
      </c>
      <c r="H113" s="132">
        <v>0.2</v>
      </c>
    </row>
    <row r="114" spans="1:8">
      <c r="A114" s="132">
        <v>112</v>
      </c>
      <c r="B114" s="132">
        <v>7800</v>
      </c>
      <c r="C114" s="132" t="s">
        <v>558</v>
      </c>
      <c r="E114" s="134">
        <f t="shared" si="1"/>
        <v>112</v>
      </c>
      <c r="F114" s="150">
        <v>0.2</v>
      </c>
      <c r="G114" s="132">
        <v>1</v>
      </c>
      <c r="H114" s="132">
        <v>0.2</v>
      </c>
    </row>
    <row r="115" spans="1:8">
      <c r="A115" s="132">
        <v>113</v>
      </c>
      <c r="B115" s="132">
        <v>7800</v>
      </c>
      <c r="C115" s="132" t="s">
        <v>558</v>
      </c>
      <c r="E115" s="134">
        <f t="shared" si="1"/>
        <v>113</v>
      </c>
      <c r="F115" s="150">
        <v>0.2</v>
      </c>
      <c r="G115" s="132">
        <v>1</v>
      </c>
      <c r="H115" s="132">
        <v>0.2</v>
      </c>
    </row>
    <row r="116" spans="1:8">
      <c r="A116" s="132">
        <v>114</v>
      </c>
      <c r="B116" s="132">
        <v>7900</v>
      </c>
      <c r="C116" s="132" t="s">
        <v>559</v>
      </c>
      <c r="E116" s="134">
        <f t="shared" si="1"/>
        <v>114</v>
      </c>
      <c r="F116" s="150">
        <v>0.2</v>
      </c>
      <c r="G116" s="132">
        <v>1</v>
      </c>
      <c r="H116" s="132">
        <v>0.2</v>
      </c>
    </row>
    <row r="117" spans="1:8">
      <c r="A117" s="132">
        <v>115</v>
      </c>
      <c r="B117" s="132">
        <v>27650</v>
      </c>
      <c r="C117" s="132" t="s">
        <v>559</v>
      </c>
      <c r="E117" s="134">
        <f t="shared" si="1"/>
        <v>115</v>
      </c>
      <c r="F117" s="150">
        <v>0.2</v>
      </c>
      <c r="G117" s="132">
        <v>1</v>
      </c>
      <c r="H117" s="132">
        <v>0.2</v>
      </c>
    </row>
    <row r="118" spans="1:8">
      <c r="A118" s="132">
        <v>116</v>
      </c>
      <c r="B118" s="132">
        <v>7900</v>
      </c>
      <c r="C118" s="132" t="s">
        <v>559</v>
      </c>
      <c r="E118" s="134">
        <f t="shared" si="1"/>
        <v>116</v>
      </c>
      <c r="F118" s="150">
        <v>0.2</v>
      </c>
      <c r="G118" s="132">
        <v>1</v>
      </c>
      <c r="H118" s="132">
        <v>0.2</v>
      </c>
    </row>
    <row r="119" spans="1:8">
      <c r="A119" s="132">
        <v>117</v>
      </c>
      <c r="B119" s="132">
        <v>8000</v>
      </c>
      <c r="C119" s="132" t="s">
        <v>560</v>
      </c>
      <c r="E119" s="134">
        <f t="shared" si="1"/>
        <v>117</v>
      </c>
      <c r="F119" s="150">
        <v>0.2</v>
      </c>
      <c r="G119" s="132">
        <v>1</v>
      </c>
      <c r="H119" s="132">
        <v>0.2</v>
      </c>
    </row>
    <row r="120" spans="1:8">
      <c r="A120" s="132">
        <v>118</v>
      </c>
      <c r="B120" s="132">
        <v>8000</v>
      </c>
      <c r="C120" s="132" t="s">
        <v>560</v>
      </c>
      <c r="E120" s="134">
        <f t="shared" si="1"/>
        <v>118</v>
      </c>
      <c r="F120" s="150">
        <v>0.2</v>
      </c>
      <c r="G120" s="132">
        <v>1</v>
      </c>
      <c r="H120" s="132">
        <v>0.2</v>
      </c>
    </row>
    <row r="121" spans="1:8">
      <c r="A121" s="132">
        <v>119</v>
      </c>
      <c r="B121" s="132">
        <v>8000</v>
      </c>
      <c r="C121" s="132" t="s">
        <v>560</v>
      </c>
      <c r="E121" s="134">
        <f t="shared" si="1"/>
        <v>119</v>
      </c>
      <c r="F121" s="150">
        <v>0.2</v>
      </c>
      <c r="G121" s="132">
        <v>1</v>
      </c>
      <c r="H121" s="132">
        <v>0.2</v>
      </c>
    </row>
    <row r="122" spans="1:8">
      <c r="A122" s="132">
        <v>120</v>
      </c>
      <c r="B122" s="132">
        <v>28350</v>
      </c>
      <c r="C122" s="132" t="s">
        <v>561</v>
      </c>
      <c r="E122" s="134">
        <f t="shared" si="1"/>
        <v>120</v>
      </c>
      <c r="F122" s="150">
        <v>0.2</v>
      </c>
      <c r="G122" s="132">
        <v>1</v>
      </c>
      <c r="H122" s="132">
        <v>0.2</v>
      </c>
    </row>
    <row r="123" spans="1:8">
      <c r="A123" s="132">
        <v>121</v>
      </c>
      <c r="B123" s="132">
        <v>8100</v>
      </c>
      <c r="C123" s="132" t="s">
        <v>561</v>
      </c>
      <c r="E123" s="134">
        <f t="shared" si="1"/>
        <v>121</v>
      </c>
      <c r="F123" s="150">
        <v>0.2</v>
      </c>
      <c r="G123" s="132">
        <v>1</v>
      </c>
      <c r="H123" s="132">
        <v>0.2</v>
      </c>
    </row>
    <row r="124" spans="1:8">
      <c r="A124" s="132">
        <v>122</v>
      </c>
      <c r="B124" s="132">
        <v>8100</v>
      </c>
      <c r="C124" s="132" t="s">
        <v>561</v>
      </c>
      <c r="E124" s="134">
        <f t="shared" si="1"/>
        <v>122</v>
      </c>
      <c r="F124" s="150">
        <v>0.2</v>
      </c>
      <c r="G124" s="132">
        <v>1</v>
      </c>
      <c r="H124" s="132">
        <v>0.2</v>
      </c>
    </row>
    <row r="125" spans="1:8">
      <c r="A125" s="132">
        <v>123</v>
      </c>
      <c r="B125" s="132">
        <v>8200</v>
      </c>
      <c r="C125" s="132" t="s">
        <v>562</v>
      </c>
      <c r="E125" s="134">
        <f t="shared" si="1"/>
        <v>123</v>
      </c>
      <c r="F125" s="150">
        <v>0.2</v>
      </c>
      <c r="G125" s="132">
        <v>1</v>
      </c>
      <c r="H125" s="132">
        <v>0.2</v>
      </c>
    </row>
    <row r="126" spans="1:8">
      <c r="A126" s="132">
        <v>124</v>
      </c>
      <c r="B126" s="132">
        <v>8200</v>
      </c>
      <c r="C126" s="132" t="s">
        <v>562</v>
      </c>
      <c r="E126" s="134">
        <f t="shared" si="1"/>
        <v>124</v>
      </c>
      <c r="F126" s="150">
        <v>0.2</v>
      </c>
      <c r="G126" s="132">
        <v>1</v>
      </c>
      <c r="H126" s="132">
        <v>0.2</v>
      </c>
    </row>
    <row r="127" spans="1:8">
      <c r="A127" s="132">
        <v>125</v>
      </c>
      <c r="B127" s="132">
        <v>28700</v>
      </c>
      <c r="C127" s="132" t="s">
        <v>562</v>
      </c>
      <c r="E127" s="134">
        <f t="shared" si="1"/>
        <v>125</v>
      </c>
      <c r="F127" s="150">
        <v>0.2</v>
      </c>
      <c r="G127" s="132">
        <v>1</v>
      </c>
      <c r="H127" s="132">
        <v>0.2</v>
      </c>
    </row>
    <row r="128" spans="1:8">
      <c r="A128" s="132">
        <v>126</v>
      </c>
      <c r="B128" s="132">
        <v>8300</v>
      </c>
      <c r="C128" s="132" t="s">
        <v>563</v>
      </c>
      <c r="E128" s="134">
        <f t="shared" si="1"/>
        <v>126</v>
      </c>
      <c r="F128" s="150">
        <v>0.2</v>
      </c>
      <c r="G128" s="132">
        <v>1</v>
      </c>
      <c r="H128" s="132">
        <v>0.2</v>
      </c>
    </row>
    <row r="129" spans="1:8">
      <c r="A129" s="132">
        <v>127</v>
      </c>
      <c r="B129" s="132">
        <v>8300</v>
      </c>
      <c r="C129" s="132" t="s">
        <v>563</v>
      </c>
      <c r="E129" s="134">
        <f t="shared" si="1"/>
        <v>127</v>
      </c>
      <c r="F129" s="150">
        <v>0.2</v>
      </c>
      <c r="G129" s="132">
        <v>1</v>
      </c>
      <c r="H129" s="132">
        <v>0.2</v>
      </c>
    </row>
    <row r="130" spans="1:8">
      <c r="A130" s="132">
        <v>128</v>
      </c>
      <c r="B130" s="132">
        <v>8300</v>
      </c>
      <c r="C130" s="132" t="s">
        <v>563</v>
      </c>
      <c r="E130" s="134">
        <f t="shared" si="1"/>
        <v>128</v>
      </c>
      <c r="F130" s="150">
        <v>0.2</v>
      </c>
      <c r="G130" s="132">
        <v>1</v>
      </c>
      <c r="H130" s="132">
        <v>0.2</v>
      </c>
    </row>
    <row r="131" spans="1:8">
      <c r="A131" s="132">
        <v>129</v>
      </c>
      <c r="B131" s="132">
        <v>8400</v>
      </c>
      <c r="C131" s="132" t="s">
        <v>564</v>
      </c>
      <c r="E131" s="134">
        <f t="shared" si="1"/>
        <v>129</v>
      </c>
      <c r="F131" s="150">
        <v>0.2</v>
      </c>
      <c r="G131" s="132">
        <v>1</v>
      </c>
      <c r="H131" s="132">
        <v>0.2</v>
      </c>
    </row>
    <row r="132" spans="1:8">
      <c r="A132" s="132">
        <v>130</v>
      </c>
      <c r="B132" s="132">
        <v>29400</v>
      </c>
      <c r="C132" s="132" t="s">
        <v>564</v>
      </c>
      <c r="E132" s="134">
        <f t="shared" ref="E132:E195" si="2">A132</f>
        <v>130</v>
      </c>
      <c r="F132" s="150">
        <v>0.2</v>
      </c>
      <c r="G132" s="132">
        <v>1</v>
      </c>
      <c r="H132" s="132">
        <v>0.2</v>
      </c>
    </row>
    <row r="133" spans="1:8">
      <c r="A133" s="132">
        <v>131</v>
      </c>
      <c r="B133" s="132">
        <v>8400</v>
      </c>
      <c r="C133" s="132" t="s">
        <v>564</v>
      </c>
      <c r="E133" s="134">
        <f t="shared" si="2"/>
        <v>131</v>
      </c>
      <c r="F133" s="150">
        <v>0.2</v>
      </c>
      <c r="G133" s="132">
        <v>1</v>
      </c>
      <c r="H133" s="132">
        <v>0.2</v>
      </c>
    </row>
    <row r="134" spans="1:8">
      <c r="A134" s="132">
        <v>132</v>
      </c>
      <c r="B134" s="132">
        <v>8500</v>
      </c>
      <c r="C134" s="132" t="s">
        <v>565</v>
      </c>
      <c r="E134" s="134">
        <f t="shared" si="2"/>
        <v>132</v>
      </c>
      <c r="F134" s="150">
        <v>0.2</v>
      </c>
      <c r="G134" s="132">
        <v>1</v>
      </c>
      <c r="H134" s="132">
        <v>0.2</v>
      </c>
    </row>
    <row r="135" spans="1:8">
      <c r="A135" s="132">
        <v>133</v>
      </c>
      <c r="B135" s="132">
        <v>8500</v>
      </c>
      <c r="C135" s="132" t="s">
        <v>565</v>
      </c>
      <c r="E135" s="134">
        <f t="shared" si="2"/>
        <v>133</v>
      </c>
      <c r="F135" s="150">
        <v>0.2</v>
      </c>
      <c r="G135" s="132">
        <v>1</v>
      </c>
      <c r="H135" s="132">
        <v>0.2</v>
      </c>
    </row>
    <row r="136" spans="1:8">
      <c r="A136" s="132">
        <v>134</v>
      </c>
      <c r="B136" s="132">
        <v>8500</v>
      </c>
      <c r="C136" s="132" t="s">
        <v>565</v>
      </c>
      <c r="E136" s="134">
        <f t="shared" si="2"/>
        <v>134</v>
      </c>
      <c r="F136" s="150">
        <v>0.2</v>
      </c>
      <c r="G136" s="132">
        <v>1</v>
      </c>
      <c r="H136" s="132">
        <v>0.2</v>
      </c>
    </row>
    <row r="137" spans="1:8">
      <c r="A137" s="132">
        <v>135</v>
      </c>
      <c r="B137" s="132">
        <v>30100</v>
      </c>
      <c r="C137" s="132" t="s">
        <v>566</v>
      </c>
      <c r="E137" s="134">
        <f t="shared" si="2"/>
        <v>135</v>
      </c>
      <c r="F137" s="150">
        <v>0.2</v>
      </c>
      <c r="G137" s="132">
        <v>1</v>
      </c>
      <c r="H137" s="132">
        <v>0.2</v>
      </c>
    </row>
    <row r="138" spans="1:8">
      <c r="A138" s="132">
        <v>136</v>
      </c>
      <c r="B138" s="132">
        <v>8600</v>
      </c>
      <c r="C138" s="132" t="s">
        <v>566</v>
      </c>
      <c r="E138" s="134">
        <f t="shared" si="2"/>
        <v>136</v>
      </c>
      <c r="F138" s="150">
        <v>0.2</v>
      </c>
      <c r="G138" s="132">
        <v>1</v>
      </c>
      <c r="H138" s="132">
        <v>0.2</v>
      </c>
    </row>
    <row r="139" spans="1:8">
      <c r="A139" s="132">
        <v>137</v>
      </c>
      <c r="B139" s="132">
        <v>8600</v>
      </c>
      <c r="C139" s="132" t="s">
        <v>566</v>
      </c>
      <c r="E139" s="134">
        <f t="shared" si="2"/>
        <v>137</v>
      </c>
      <c r="F139" s="150">
        <v>0.2</v>
      </c>
      <c r="G139" s="132">
        <v>1</v>
      </c>
      <c r="H139" s="132">
        <v>0.2</v>
      </c>
    </row>
    <row r="140" spans="1:8">
      <c r="A140" s="132">
        <v>138</v>
      </c>
      <c r="B140" s="132">
        <v>8700</v>
      </c>
      <c r="C140" s="132" t="s">
        <v>567</v>
      </c>
      <c r="E140" s="134">
        <f t="shared" si="2"/>
        <v>138</v>
      </c>
      <c r="F140" s="150">
        <v>0.2</v>
      </c>
      <c r="G140" s="132">
        <v>1</v>
      </c>
      <c r="H140" s="132">
        <v>0.2</v>
      </c>
    </row>
    <row r="141" spans="1:8">
      <c r="A141" s="132">
        <v>139</v>
      </c>
      <c r="B141" s="132">
        <v>8700</v>
      </c>
      <c r="C141" s="132" t="s">
        <v>567</v>
      </c>
      <c r="E141" s="134">
        <f t="shared" si="2"/>
        <v>139</v>
      </c>
      <c r="F141" s="150">
        <v>0.2</v>
      </c>
      <c r="G141" s="132">
        <v>1</v>
      </c>
      <c r="H141" s="132">
        <v>0.2</v>
      </c>
    </row>
    <row r="142" spans="1:8">
      <c r="A142" s="132">
        <v>140</v>
      </c>
      <c r="B142" s="132">
        <v>30450</v>
      </c>
      <c r="C142" s="132" t="s">
        <v>567</v>
      </c>
      <c r="E142" s="134">
        <f t="shared" si="2"/>
        <v>140</v>
      </c>
      <c r="F142" s="150">
        <v>0.2</v>
      </c>
      <c r="G142" s="132">
        <v>1</v>
      </c>
      <c r="H142" s="132">
        <v>0.2</v>
      </c>
    </row>
    <row r="143" spans="1:8">
      <c r="A143" s="132">
        <v>141</v>
      </c>
      <c r="B143" s="132">
        <v>8800</v>
      </c>
      <c r="C143" s="132" t="s">
        <v>568</v>
      </c>
      <c r="E143" s="134">
        <f t="shared" si="2"/>
        <v>141</v>
      </c>
      <c r="F143" s="150">
        <v>0.2</v>
      </c>
      <c r="G143" s="132">
        <v>1</v>
      </c>
      <c r="H143" s="132">
        <v>0.2</v>
      </c>
    </row>
    <row r="144" spans="1:8">
      <c r="A144" s="132">
        <v>142</v>
      </c>
      <c r="B144" s="132">
        <v>8800</v>
      </c>
      <c r="C144" s="132" t="s">
        <v>568</v>
      </c>
      <c r="E144" s="134">
        <f t="shared" si="2"/>
        <v>142</v>
      </c>
      <c r="F144" s="150">
        <v>0.2</v>
      </c>
      <c r="G144" s="132">
        <v>1</v>
      </c>
      <c r="H144" s="132">
        <v>0.2</v>
      </c>
    </row>
    <row r="145" spans="1:8">
      <c r="A145" s="132">
        <v>143</v>
      </c>
      <c r="B145" s="132">
        <v>8800</v>
      </c>
      <c r="C145" s="132" t="s">
        <v>568</v>
      </c>
      <c r="E145" s="134">
        <f t="shared" si="2"/>
        <v>143</v>
      </c>
      <c r="F145" s="150">
        <v>0.2</v>
      </c>
      <c r="G145" s="132">
        <v>1</v>
      </c>
      <c r="H145" s="132">
        <v>0.2</v>
      </c>
    </row>
    <row r="146" spans="1:8">
      <c r="A146" s="132">
        <v>144</v>
      </c>
      <c r="B146" s="132">
        <v>8900</v>
      </c>
      <c r="C146" s="132" t="s">
        <v>569</v>
      </c>
      <c r="E146" s="134">
        <f t="shared" si="2"/>
        <v>144</v>
      </c>
      <c r="F146" s="150">
        <v>0.2</v>
      </c>
      <c r="G146" s="132">
        <v>1</v>
      </c>
      <c r="H146" s="132">
        <v>0.2</v>
      </c>
    </row>
    <row r="147" spans="1:8">
      <c r="A147" s="132">
        <v>145</v>
      </c>
      <c r="B147" s="132">
        <v>31150</v>
      </c>
      <c r="C147" s="132" t="s">
        <v>569</v>
      </c>
      <c r="E147" s="134">
        <f t="shared" si="2"/>
        <v>145</v>
      </c>
      <c r="F147" s="150">
        <v>0.2</v>
      </c>
      <c r="G147" s="132">
        <v>1</v>
      </c>
      <c r="H147" s="132">
        <v>0.2</v>
      </c>
    </row>
    <row r="148" spans="1:8">
      <c r="A148" s="132">
        <v>146</v>
      </c>
      <c r="B148" s="132">
        <v>8900</v>
      </c>
      <c r="C148" s="132" t="s">
        <v>569</v>
      </c>
      <c r="E148" s="134">
        <f t="shared" si="2"/>
        <v>146</v>
      </c>
      <c r="F148" s="150">
        <v>0.2</v>
      </c>
      <c r="G148" s="132">
        <v>1</v>
      </c>
      <c r="H148" s="132">
        <v>0.2</v>
      </c>
    </row>
    <row r="149" spans="1:8">
      <c r="A149" s="132">
        <v>147</v>
      </c>
      <c r="B149" s="132">
        <v>9000</v>
      </c>
      <c r="C149" s="132" t="s">
        <v>570</v>
      </c>
      <c r="E149" s="134">
        <f t="shared" si="2"/>
        <v>147</v>
      </c>
      <c r="F149" s="150">
        <v>0.2</v>
      </c>
      <c r="G149" s="132">
        <v>1</v>
      </c>
      <c r="H149" s="132">
        <v>0.2</v>
      </c>
    </row>
    <row r="150" spans="1:8">
      <c r="A150" s="132">
        <v>148</v>
      </c>
      <c r="B150" s="132">
        <v>9000</v>
      </c>
      <c r="C150" s="132" t="s">
        <v>570</v>
      </c>
      <c r="E150" s="134">
        <f t="shared" si="2"/>
        <v>148</v>
      </c>
      <c r="F150" s="150">
        <v>0.2</v>
      </c>
      <c r="G150" s="132">
        <v>1</v>
      </c>
      <c r="H150" s="132">
        <v>0.2</v>
      </c>
    </row>
    <row r="151" spans="1:8">
      <c r="A151" s="132">
        <v>149</v>
      </c>
      <c r="B151" s="132">
        <v>9000</v>
      </c>
      <c r="C151" s="132" t="s">
        <v>570</v>
      </c>
      <c r="E151" s="134">
        <f t="shared" si="2"/>
        <v>149</v>
      </c>
      <c r="F151" s="150">
        <v>0.2</v>
      </c>
      <c r="G151" s="132">
        <v>1</v>
      </c>
      <c r="H151" s="132">
        <v>0.2</v>
      </c>
    </row>
    <row r="152" spans="1:8">
      <c r="A152" s="132">
        <v>150</v>
      </c>
      <c r="B152" s="132">
        <v>31850</v>
      </c>
      <c r="C152" s="132" t="s">
        <v>571</v>
      </c>
      <c r="E152" s="134">
        <f t="shared" si="2"/>
        <v>150</v>
      </c>
      <c r="F152" s="150">
        <v>0.2</v>
      </c>
      <c r="G152" s="132">
        <v>1</v>
      </c>
      <c r="H152" s="132">
        <v>0.2</v>
      </c>
    </row>
    <row r="153" spans="1:8">
      <c r="A153" s="132">
        <v>151</v>
      </c>
      <c r="B153" s="132">
        <v>9100</v>
      </c>
      <c r="C153" s="132" t="s">
        <v>571</v>
      </c>
      <c r="E153" s="134">
        <f t="shared" si="2"/>
        <v>151</v>
      </c>
      <c r="F153" s="150">
        <v>0.2</v>
      </c>
      <c r="G153" s="132">
        <v>1</v>
      </c>
      <c r="H153" s="132">
        <v>0.2</v>
      </c>
    </row>
    <row r="154" spans="1:8">
      <c r="A154" s="132">
        <v>152</v>
      </c>
      <c r="B154" s="132">
        <v>9100</v>
      </c>
      <c r="C154" s="132" t="s">
        <v>571</v>
      </c>
      <c r="E154" s="134">
        <f t="shared" si="2"/>
        <v>152</v>
      </c>
      <c r="F154" s="150">
        <v>0.2</v>
      </c>
      <c r="G154" s="132">
        <v>1</v>
      </c>
      <c r="H154" s="132">
        <v>0.2</v>
      </c>
    </row>
    <row r="155" spans="1:8">
      <c r="A155" s="132">
        <v>153</v>
      </c>
      <c r="B155" s="132">
        <v>9200</v>
      </c>
      <c r="C155" s="132" t="s">
        <v>572</v>
      </c>
      <c r="E155" s="134">
        <f t="shared" si="2"/>
        <v>153</v>
      </c>
      <c r="F155" s="150">
        <v>0.2</v>
      </c>
      <c r="G155" s="132">
        <v>1</v>
      </c>
      <c r="H155" s="132">
        <v>0.2</v>
      </c>
    </row>
    <row r="156" spans="1:8">
      <c r="A156" s="132">
        <v>154</v>
      </c>
      <c r="B156" s="132">
        <v>9200</v>
      </c>
      <c r="C156" s="132" t="s">
        <v>572</v>
      </c>
      <c r="E156" s="134">
        <f t="shared" si="2"/>
        <v>154</v>
      </c>
      <c r="F156" s="150">
        <v>0.2</v>
      </c>
      <c r="G156" s="132">
        <v>1</v>
      </c>
      <c r="H156" s="132">
        <v>0.2</v>
      </c>
    </row>
    <row r="157" spans="1:8">
      <c r="A157" s="132">
        <v>155</v>
      </c>
      <c r="B157" s="132">
        <v>32200</v>
      </c>
      <c r="C157" s="132" t="s">
        <v>572</v>
      </c>
      <c r="E157" s="134">
        <f t="shared" si="2"/>
        <v>155</v>
      </c>
      <c r="F157" s="150">
        <v>0.2</v>
      </c>
      <c r="G157" s="132">
        <v>1</v>
      </c>
      <c r="H157" s="132">
        <v>0.2</v>
      </c>
    </row>
    <row r="158" spans="1:8">
      <c r="A158" s="132">
        <v>156</v>
      </c>
      <c r="B158" s="132">
        <v>9300</v>
      </c>
      <c r="C158" s="132" t="s">
        <v>573</v>
      </c>
      <c r="E158" s="134">
        <f t="shared" si="2"/>
        <v>156</v>
      </c>
      <c r="F158" s="150">
        <v>0.2</v>
      </c>
      <c r="G158" s="132">
        <v>1</v>
      </c>
      <c r="H158" s="132">
        <v>0.2</v>
      </c>
    </row>
    <row r="159" spans="1:8">
      <c r="A159" s="132">
        <v>157</v>
      </c>
      <c r="B159" s="132">
        <v>9300</v>
      </c>
      <c r="C159" s="132" t="s">
        <v>573</v>
      </c>
      <c r="E159" s="134">
        <f t="shared" si="2"/>
        <v>157</v>
      </c>
      <c r="F159" s="150">
        <v>0.2</v>
      </c>
      <c r="G159" s="132">
        <v>1</v>
      </c>
      <c r="H159" s="132">
        <v>0.2</v>
      </c>
    </row>
    <row r="160" spans="1:8">
      <c r="A160" s="132">
        <v>158</v>
      </c>
      <c r="B160" s="132">
        <v>9300</v>
      </c>
      <c r="C160" s="132" t="s">
        <v>573</v>
      </c>
      <c r="E160" s="134">
        <f t="shared" si="2"/>
        <v>158</v>
      </c>
      <c r="F160" s="150">
        <v>0.2</v>
      </c>
      <c r="G160" s="132">
        <v>1</v>
      </c>
      <c r="H160" s="132">
        <v>0.2</v>
      </c>
    </row>
    <row r="161" spans="1:8">
      <c r="A161" s="132">
        <v>159</v>
      </c>
      <c r="B161" s="132">
        <v>9400</v>
      </c>
      <c r="C161" s="132" t="s">
        <v>574</v>
      </c>
      <c r="E161" s="134">
        <f t="shared" si="2"/>
        <v>159</v>
      </c>
      <c r="F161" s="150">
        <v>0.2</v>
      </c>
      <c r="G161" s="132">
        <v>1</v>
      </c>
      <c r="H161" s="132">
        <v>0.2</v>
      </c>
    </row>
    <row r="162" spans="1:8">
      <c r="A162" s="132">
        <v>160</v>
      </c>
      <c r="B162" s="132">
        <v>32900</v>
      </c>
      <c r="C162" s="132" t="s">
        <v>574</v>
      </c>
      <c r="E162" s="134">
        <f t="shared" si="2"/>
        <v>160</v>
      </c>
      <c r="F162" s="150">
        <v>0.2</v>
      </c>
      <c r="G162" s="132">
        <v>1</v>
      </c>
      <c r="H162" s="132">
        <v>0.2</v>
      </c>
    </row>
    <row r="163" spans="1:8">
      <c r="A163" s="132">
        <v>161</v>
      </c>
      <c r="B163" s="132">
        <v>9400</v>
      </c>
      <c r="C163" s="132" t="s">
        <v>574</v>
      </c>
      <c r="E163" s="134">
        <f t="shared" si="2"/>
        <v>161</v>
      </c>
      <c r="F163" s="150">
        <v>0.2</v>
      </c>
      <c r="G163" s="132">
        <v>1</v>
      </c>
      <c r="H163" s="132">
        <v>0.2</v>
      </c>
    </row>
    <row r="164" spans="1:8">
      <c r="A164" s="132">
        <v>162</v>
      </c>
      <c r="B164" s="132">
        <v>9500</v>
      </c>
      <c r="C164" s="132" t="s">
        <v>575</v>
      </c>
      <c r="E164" s="134">
        <f t="shared" si="2"/>
        <v>162</v>
      </c>
      <c r="F164" s="150">
        <v>0.2</v>
      </c>
      <c r="G164" s="132">
        <v>1</v>
      </c>
      <c r="H164" s="132">
        <v>0.2</v>
      </c>
    </row>
    <row r="165" spans="1:8">
      <c r="A165" s="132">
        <v>163</v>
      </c>
      <c r="B165" s="132">
        <v>9500</v>
      </c>
      <c r="C165" s="132" t="s">
        <v>575</v>
      </c>
      <c r="E165" s="134">
        <f t="shared" si="2"/>
        <v>163</v>
      </c>
      <c r="F165" s="150">
        <v>0.2</v>
      </c>
      <c r="G165" s="132">
        <v>1</v>
      </c>
      <c r="H165" s="132">
        <v>0.2</v>
      </c>
    </row>
    <row r="166" spans="1:8">
      <c r="A166" s="132">
        <v>164</v>
      </c>
      <c r="B166" s="132">
        <v>9500</v>
      </c>
      <c r="C166" s="132" t="s">
        <v>575</v>
      </c>
      <c r="E166" s="134">
        <f t="shared" si="2"/>
        <v>164</v>
      </c>
      <c r="F166" s="150">
        <v>0.2</v>
      </c>
      <c r="G166" s="132">
        <v>1</v>
      </c>
      <c r="H166" s="132">
        <v>0.2</v>
      </c>
    </row>
    <row r="167" spans="1:8">
      <c r="A167" s="132">
        <v>165</v>
      </c>
      <c r="B167" s="132">
        <v>33600</v>
      </c>
      <c r="C167" s="132" t="s">
        <v>576</v>
      </c>
      <c r="E167" s="134">
        <f t="shared" si="2"/>
        <v>165</v>
      </c>
      <c r="F167" s="150">
        <v>0.2</v>
      </c>
      <c r="G167" s="132">
        <v>1</v>
      </c>
      <c r="H167" s="132">
        <v>0.2</v>
      </c>
    </row>
    <row r="168" spans="1:8">
      <c r="A168" s="132">
        <v>166</v>
      </c>
      <c r="B168" s="132">
        <v>9600</v>
      </c>
      <c r="C168" s="132" t="s">
        <v>576</v>
      </c>
      <c r="E168" s="134">
        <f t="shared" si="2"/>
        <v>166</v>
      </c>
      <c r="F168" s="150">
        <v>0.2</v>
      </c>
      <c r="G168" s="132">
        <v>1</v>
      </c>
      <c r="H168" s="132">
        <v>0.2</v>
      </c>
    </row>
    <row r="169" spans="1:8">
      <c r="A169" s="132">
        <v>167</v>
      </c>
      <c r="B169" s="132">
        <v>9600</v>
      </c>
      <c r="C169" s="132" t="s">
        <v>576</v>
      </c>
      <c r="E169" s="134">
        <f t="shared" si="2"/>
        <v>167</v>
      </c>
      <c r="F169" s="150">
        <v>0.2</v>
      </c>
      <c r="G169" s="132">
        <v>1</v>
      </c>
      <c r="H169" s="132">
        <v>0.2</v>
      </c>
    </row>
    <row r="170" spans="1:8">
      <c r="A170" s="132">
        <v>168</v>
      </c>
      <c r="B170" s="132">
        <v>9700</v>
      </c>
      <c r="C170" s="132" t="s">
        <v>577</v>
      </c>
      <c r="E170" s="134">
        <f t="shared" si="2"/>
        <v>168</v>
      </c>
      <c r="F170" s="150">
        <v>0.2</v>
      </c>
      <c r="G170" s="132">
        <v>1</v>
      </c>
      <c r="H170" s="132">
        <v>0.2</v>
      </c>
    </row>
    <row r="171" spans="1:8">
      <c r="A171" s="132">
        <v>169</v>
      </c>
      <c r="B171" s="132">
        <v>9700</v>
      </c>
      <c r="C171" s="132" t="s">
        <v>577</v>
      </c>
      <c r="E171" s="134">
        <f t="shared" si="2"/>
        <v>169</v>
      </c>
      <c r="F171" s="150">
        <v>0.2</v>
      </c>
      <c r="G171" s="132">
        <v>1</v>
      </c>
      <c r="H171" s="132">
        <v>0.2</v>
      </c>
    </row>
    <row r="172" spans="1:8">
      <c r="A172" s="132">
        <v>170</v>
      </c>
      <c r="B172" s="132">
        <v>33950</v>
      </c>
      <c r="C172" s="132" t="s">
        <v>577</v>
      </c>
      <c r="E172" s="134">
        <f t="shared" si="2"/>
        <v>170</v>
      </c>
      <c r="F172" s="150">
        <v>0.2</v>
      </c>
      <c r="G172" s="132">
        <v>1</v>
      </c>
      <c r="H172" s="132">
        <v>0.2</v>
      </c>
    </row>
    <row r="173" spans="1:8">
      <c r="A173" s="132">
        <v>171</v>
      </c>
      <c r="B173" s="132">
        <v>9800</v>
      </c>
      <c r="C173" s="132" t="s">
        <v>578</v>
      </c>
      <c r="E173" s="134">
        <f t="shared" si="2"/>
        <v>171</v>
      </c>
      <c r="F173" s="150">
        <v>0.2</v>
      </c>
      <c r="G173" s="132">
        <v>1</v>
      </c>
      <c r="H173" s="132">
        <v>0.2</v>
      </c>
    </row>
    <row r="174" spans="1:8">
      <c r="A174" s="132">
        <v>172</v>
      </c>
      <c r="B174" s="132">
        <v>9800</v>
      </c>
      <c r="C174" s="132" t="s">
        <v>578</v>
      </c>
      <c r="E174" s="134">
        <f t="shared" si="2"/>
        <v>172</v>
      </c>
      <c r="F174" s="150">
        <v>0.2</v>
      </c>
      <c r="G174" s="132">
        <v>1</v>
      </c>
      <c r="H174" s="132">
        <v>0.2</v>
      </c>
    </row>
    <row r="175" spans="1:8">
      <c r="A175" s="132">
        <v>173</v>
      </c>
      <c r="B175" s="132">
        <v>9800</v>
      </c>
      <c r="C175" s="132" t="s">
        <v>578</v>
      </c>
      <c r="E175" s="134">
        <f t="shared" si="2"/>
        <v>173</v>
      </c>
      <c r="F175" s="150">
        <v>0.2</v>
      </c>
      <c r="G175" s="132">
        <v>1</v>
      </c>
      <c r="H175" s="132">
        <v>0.2</v>
      </c>
    </row>
    <row r="176" spans="1:8">
      <c r="A176" s="132">
        <v>174</v>
      </c>
      <c r="B176" s="132">
        <v>9900</v>
      </c>
      <c r="C176" s="132" t="s">
        <v>579</v>
      </c>
      <c r="E176" s="134">
        <f t="shared" si="2"/>
        <v>174</v>
      </c>
      <c r="F176" s="150">
        <v>0.2</v>
      </c>
      <c r="G176" s="132">
        <v>1</v>
      </c>
      <c r="H176" s="132">
        <v>0.2</v>
      </c>
    </row>
    <row r="177" spans="1:8">
      <c r="A177" s="132">
        <v>175</v>
      </c>
      <c r="B177" s="132">
        <v>34650</v>
      </c>
      <c r="C177" s="132" t="s">
        <v>579</v>
      </c>
      <c r="E177" s="134">
        <f t="shared" si="2"/>
        <v>175</v>
      </c>
      <c r="F177" s="150">
        <v>0.2</v>
      </c>
      <c r="G177" s="132">
        <v>1</v>
      </c>
      <c r="H177" s="132">
        <v>0.2</v>
      </c>
    </row>
    <row r="178" spans="1:8">
      <c r="A178" s="132">
        <v>176</v>
      </c>
      <c r="B178" s="132">
        <v>9900</v>
      </c>
      <c r="C178" s="132" t="s">
        <v>579</v>
      </c>
      <c r="E178" s="134">
        <f t="shared" si="2"/>
        <v>176</v>
      </c>
      <c r="F178" s="150">
        <v>0.2</v>
      </c>
      <c r="G178" s="132">
        <v>1</v>
      </c>
      <c r="H178" s="132">
        <v>0.2</v>
      </c>
    </row>
    <row r="179" spans="1:8">
      <c r="A179" s="132">
        <v>177</v>
      </c>
      <c r="B179" s="132">
        <v>10000</v>
      </c>
      <c r="C179" s="132" t="s">
        <v>580</v>
      </c>
      <c r="E179" s="134">
        <f t="shared" si="2"/>
        <v>177</v>
      </c>
      <c r="F179" s="150">
        <v>0.2</v>
      </c>
      <c r="G179" s="132">
        <v>1</v>
      </c>
      <c r="H179" s="132">
        <v>0.2</v>
      </c>
    </row>
    <row r="180" spans="1:8">
      <c r="A180" s="132">
        <v>178</v>
      </c>
      <c r="B180" s="132">
        <v>10000</v>
      </c>
      <c r="C180" s="132" t="s">
        <v>580</v>
      </c>
      <c r="E180" s="134">
        <f t="shared" si="2"/>
        <v>178</v>
      </c>
      <c r="F180" s="150">
        <v>0.2</v>
      </c>
      <c r="G180" s="132">
        <v>1</v>
      </c>
      <c r="H180" s="132">
        <v>0.2</v>
      </c>
    </row>
    <row r="181" spans="1:8">
      <c r="A181" s="132">
        <v>179</v>
      </c>
      <c r="B181" s="132">
        <v>10000</v>
      </c>
      <c r="C181" s="132" t="s">
        <v>580</v>
      </c>
      <c r="E181" s="134">
        <f t="shared" si="2"/>
        <v>179</v>
      </c>
      <c r="F181" s="150">
        <v>0.2</v>
      </c>
      <c r="G181" s="132">
        <v>1</v>
      </c>
      <c r="H181" s="132">
        <v>0.2</v>
      </c>
    </row>
    <row r="182" spans="1:8">
      <c r="A182" s="132">
        <v>180</v>
      </c>
      <c r="B182" s="132">
        <v>35350</v>
      </c>
      <c r="C182" s="132" t="s">
        <v>581</v>
      </c>
      <c r="E182" s="134">
        <f t="shared" si="2"/>
        <v>180</v>
      </c>
      <c r="F182" s="150">
        <v>0.2</v>
      </c>
      <c r="G182" s="132">
        <v>1</v>
      </c>
      <c r="H182" s="132">
        <v>0.2</v>
      </c>
    </row>
    <row r="183" spans="1:8">
      <c r="A183" s="132">
        <v>181</v>
      </c>
      <c r="B183" s="132">
        <v>10100</v>
      </c>
      <c r="C183" s="132" t="s">
        <v>581</v>
      </c>
      <c r="E183" s="134">
        <f t="shared" si="2"/>
        <v>181</v>
      </c>
      <c r="F183" s="150">
        <v>0.2</v>
      </c>
      <c r="G183" s="132">
        <v>1</v>
      </c>
      <c r="H183" s="132">
        <v>0.2</v>
      </c>
    </row>
    <row r="184" spans="1:8">
      <c r="A184" s="132">
        <v>182</v>
      </c>
      <c r="B184" s="132">
        <v>10100</v>
      </c>
      <c r="C184" s="132" t="s">
        <v>581</v>
      </c>
      <c r="E184" s="134">
        <f t="shared" si="2"/>
        <v>182</v>
      </c>
      <c r="F184" s="150">
        <v>0.2</v>
      </c>
      <c r="G184" s="132">
        <v>1</v>
      </c>
      <c r="H184" s="132">
        <v>0.2</v>
      </c>
    </row>
    <row r="185" spans="1:8">
      <c r="A185" s="132">
        <v>183</v>
      </c>
      <c r="B185" s="132">
        <v>10200</v>
      </c>
      <c r="C185" s="132" t="s">
        <v>582</v>
      </c>
      <c r="E185" s="134">
        <f t="shared" si="2"/>
        <v>183</v>
      </c>
      <c r="F185" s="150">
        <v>0.2</v>
      </c>
      <c r="G185" s="132">
        <v>1</v>
      </c>
      <c r="H185" s="132">
        <v>0.2</v>
      </c>
    </row>
    <row r="186" spans="1:8">
      <c r="A186" s="132">
        <v>184</v>
      </c>
      <c r="B186" s="132">
        <v>10200</v>
      </c>
      <c r="C186" s="132" t="s">
        <v>582</v>
      </c>
      <c r="E186" s="134">
        <f t="shared" si="2"/>
        <v>184</v>
      </c>
      <c r="F186" s="150">
        <v>0.2</v>
      </c>
      <c r="G186" s="132">
        <v>1</v>
      </c>
      <c r="H186" s="132">
        <v>0.2</v>
      </c>
    </row>
    <row r="187" spans="1:8">
      <c r="A187" s="132">
        <v>185</v>
      </c>
      <c r="B187" s="132">
        <v>35700</v>
      </c>
      <c r="C187" s="132" t="s">
        <v>582</v>
      </c>
      <c r="E187" s="134">
        <f t="shared" si="2"/>
        <v>185</v>
      </c>
      <c r="F187" s="150">
        <v>0.2</v>
      </c>
      <c r="G187" s="132">
        <v>1</v>
      </c>
      <c r="H187" s="132">
        <v>0.2</v>
      </c>
    </row>
    <row r="188" spans="1:8">
      <c r="A188" s="132">
        <v>186</v>
      </c>
      <c r="B188" s="132">
        <v>10300</v>
      </c>
      <c r="C188" s="132" t="s">
        <v>583</v>
      </c>
      <c r="E188" s="134">
        <f t="shared" si="2"/>
        <v>186</v>
      </c>
      <c r="F188" s="150">
        <v>0.2</v>
      </c>
      <c r="G188" s="132">
        <v>1</v>
      </c>
      <c r="H188" s="132">
        <v>0.2</v>
      </c>
    </row>
    <row r="189" spans="1:8">
      <c r="A189" s="132">
        <v>187</v>
      </c>
      <c r="B189" s="132">
        <v>10300</v>
      </c>
      <c r="C189" s="132" t="s">
        <v>583</v>
      </c>
      <c r="E189" s="134">
        <f t="shared" si="2"/>
        <v>187</v>
      </c>
      <c r="F189" s="150">
        <v>0.2</v>
      </c>
      <c r="G189" s="132">
        <v>1</v>
      </c>
      <c r="H189" s="132">
        <v>0.2</v>
      </c>
    </row>
    <row r="190" spans="1:8">
      <c r="A190" s="132">
        <v>188</v>
      </c>
      <c r="B190" s="132">
        <v>10300</v>
      </c>
      <c r="C190" s="132" t="s">
        <v>583</v>
      </c>
      <c r="E190" s="134">
        <f t="shared" si="2"/>
        <v>188</v>
      </c>
      <c r="F190" s="150">
        <v>0.2</v>
      </c>
      <c r="G190" s="132">
        <v>1</v>
      </c>
      <c r="H190" s="132">
        <v>0.2</v>
      </c>
    </row>
    <row r="191" spans="1:8">
      <c r="A191" s="132">
        <v>189</v>
      </c>
      <c r="B191" s="132">
        <v>10400</v>
      </c>
      <c r="C191" s="132" t="s">
        <v>584</v>
      </c>
      <c r="E191" s="134">
        <f t="shared" si="2"/>
        <v>189</v>
      </c>
      <c r="F191" s="150">
        <v>0.2</v>
      </c>
      <c r="G191" s="132">
        <v>1</v>
      </c>
      <c r="H191" s="132">
        <v>0.2</v>
      </c>
    </row>
    <row r="192" spans="1:8">
      <c r="A192" s="132">
        <v>190</v>
      </c>
      <c r="B192" s="132">
        <v>36400</v>
      </c>
      <c r="C192" s="132" t="s">
        <v>584</v>
      </c>
      <c r="E192" s="134">
        <f t="shared" si="2"/>
        <v>190</v>
      </c>
      <c r="F192" s="150">
        <v>0.2</v>
      </c>
      <c r="G192" s="132">
        <v>1</v>
      </c>
      <c r="H192" s="132">
        <v>0.2</v>
      </c>
    </row>
    <row r="193" spans="1:8">
      <c r="A193" s="132">
        <v>191</v>
      </c>
      <c r="B193" s="132">
        <v>10400</v>
      </c>
      <c r="C193" s="132" t="s">
        <v>584</v>
      </c>
      <c r="E193" s="134">
        <f t="shared" si="2"/>
        <v>191</v>
      </c>
      <c r="F193" s="150">
        <v>0.2</v>
      </c>
      <c r="G193" s="132">
        <v>1</v>
      </c>
      <c r="H193" s="132">
        <v>0.2</v>
      </c>
    </row>
    <row r="194" spans="1:8">
      <c r="A194" s="132">
        <v>192</v>
      </c>
      <c r="B194" s="132">
        <v>10500</v>
      </c>
      <c r="C194" s="132" t="s">
        <v>585</v>
      </c>
      <c r="E194" s="134">
        <f t="shared" si="2"/>
        <v>192</v>
      </c>
      <c r="F194" s="150">
        <v>0.2</v>
      </c>
      <c r="G194" s="132">
        <v>1</v>
      </c>
      <c r="H194" s="132">
        <v>0.2</v>
      </c>
    </row>
    <row r="195" spans="1:8">
      <c r="A195" s="132">
        <v>193</v>
      </c>
      <c r="B195" s="132">
        <v>10500</v>
      </c>
      <c r="C195" s="132" t="s">
        <v>585</v>
      </c>
      <c r="E195" s="134">
        <f t="shared" si="2"/>
        <v>193</v>
      </c>
      <c r="F195" s="150">
        <v>0.2</v>
      </c>
      <c r="G195" s="132">
        <v>1</v>
      </c>
      <c r="H195" s="132">
        <v>0.2</v>
      </c>
    </row>
    <row r="196" spans="1:8">
      <c r="A196" s="132">
        <v>194</v>
      </c>
      <c r="B196" s="132">
        <v>10500</v>
      </c>
      <c r="C196" s="132" t="s">
        <v>585</v>
      </c>
      <c r="E196" s="134">
        <f t="shared" ref="E196:E259" si="3">A196</f>
        <v>194</v>
      </c>
      <c r="F196" s="150">
        <v>0.2</v>
      </c>
      <c r="G196" s="132">
        <v>1</v>
      </c>
      <c r="H196" s="132">
        <v>0.2</v>
      </c>
    </row>
    <row r="197" spans="1:8">
      <c r="A197" s="132">
        <v>195</v>
      </c>
      <c r="B197" s="132">
        <v>37100</v>
      </c>
      <c r="C197" s="132" t="s">
        <v>586</v>
      </c>
      <c r="E197" s="134">
        <f t="shared" si="3"/>
        <v>195</v>
      </c>
      <c r="F197" s="150">
        <v>0.2</v>
      </c>
      <c r="G197" s="132">
        <v>1</v>
      </c>
      <c r="H197" s="132">
        <v>0.2</v>
      </c>
    </row>
    <row r="198" spans="1:8">
      <c r="A198" s="132">
        <v>196</v>
      </c>
      <c r="B198" s="132">
        <v>10600</v>
      </c>
      <c r="C198" s="132" t="s">
        <v>586</v>
      </c>
      <c r="E198" s="134">
        <f t="shared" si="3"/>
        <v>196</v>
      </c>
      <c r="F198" s="150">
        <v>0.2</v>
      </c>
      <c r="G198" s="132">
        <v>1</v>
      </c>
      <c r="H198" s="132">
        <v>0.2</v>
      </c>
    </row>
    <row r="199" spans="1:8">
      <c r="A199" s="132">
        <v>197</v>
      </c>
      <c r="B199" s="132">
        <v>10600</v>
      </c>
      <c r="C199" s="132" t="s">
        <v>586</v>
      </c>
      <c r="E199" s="134">
        <f t="shared" si="3"/>
        <v>197</v>
      </c>
      <c r="F199" s="150">
        <v>0.2</v>
      </c>
      <c r="G199" s="132">
        <v>1</v>
      </c>
      <c r="H199" s="132">
        <v>0.2</v>
      </c>
    </row>
    <row r="200" spans="1:8">
      <c r="A200" s="132">
        <v>198</v>
      </c>
      <c r="B200" s="132">
        <v>10700</v>
      </c>
      <c r="C200" s="132" t="s">
        <v>587</v>
      </c>
      <c r="E200" s="134">
        <f t="shared" si="3"/>
        <v>198</v>
      </c>
      <c r="F200" s="150">
        <v>0.2</v>
      </c>
      <c r="G200" s="132">
        <v>1</v>
      </c>
      <c r="H200" s="132">
        <v>0.2</v>
      </c>
    </row>
    <row r="201" spans="1:8">
      <c r="A201" s="132">
        <v>199</v>
      </c>
      <c r="B201" s="132">
        <v>10700</v>
      </c>
      <c r="C201" s="132" t="s">
        <v>587</v>
      </c>
      <c r="E201" s="134">
        <f t="shared" si="3"/>
        <v>199</v>
      </c>
      <c r="F201" s="150">
        <v>0.2</v>
      </c>
      <c r="G201" s="132">
        <v>1</v>
      </c>
      <c r="H201" s="132">
        <v>0.2</v>
      </c>
    </row>
    <row r="202" spans="1:8">
      <c r="A202" s="132">
        <v>200</v>
      </c>
      <c r="B202" s="132">
        <v>37450</v>
      </c>
      <c r="C202" s="132" t="s">
        <v>587</v>
      </c>
      <c r="E202" s="134">
        <f t="shared" si="3"/>
        <v>200</v>
      </c>
      <c r="F202" s="150">
        <v>0.2</v>
      </c>
      <c r="G202" s="132">
        <v>1</v>
      </c>
      <c r="H202" s="132">
        <v>0.2</v>
      </c>
    </row>
    <row r="203" spans="1:8">
      <c r="A203" s="132">
        <v>201</v>
      </c>
      <c r="B203" s="132">
        <v>10800</v>
      </c>
      <c r="C203" s="132" t="s">
        <v>588</v>
      </c>
      <c r="E203" s="134">
        <f t="shared" si="3"/>
        <v>201</v>
      </c>
      <c r="F203" s="150">
        <v>0.2</v>
      </c>
      <c r="G203" s="132">
        <v>1</v>
      </c>
      <c r="H203" s="132">
        <v>0.2</v>
      </c>
    </row>
    <row r="204" spans="1:8">
      <c r="A204" s="132">
        <v>202</v>
      </c>
      <c r="B204" s="132">
        <v>10800</v>
      </c>
      <c r="C204" s="132" t="s">
        <v>588</v>
      </c>
      <c r="E204" s="134">
        <f t="shared" si="3"/>
        <v>202</v>
      </c>
      <c r="F204" s="150">
        <v>0.2</v>
      </c>
      <c r="G204" s="132">
        <v>1</v>
      </c>
      <c r="H204" s="132">
        <v>0.2</v>
      </c>
    </row>
    <row r="205" spans="1:8">
      <c r="A205" s="132">
        <v>203</v>
      </c>
      <c r="B205" s="132">
        <v>10800</v>
      </c>
      <c r="C205" s="132" t="s">
        <v>588</v>
      </c>
      <c r="E205" s="134">
        <f t="shared" si="3"/>
        <v>203</v>
      </c>
      <c r="F205" s="150">
        <v>0.2</v>
      </c>
      <c r="G205" s="132">
        <v>1</v>
      </c>
      <c r="H205" s="132">
        <v>0.2</v>
      </c>
    </row>
    <row r="206" spans="1:8">
      <c r="A206" s="132">
        <v>204</v>
      </c>
      <c r="B206" s="132">
        <v>10900</v>
      </c>
      <c r="C206" s="132" t="s">
        <v>589</v>
      </c>
      <c r="E206" s="134">
        <f t="shared" si="3"/>
        <v>204</v>
      </c>
      <c r="F206" s="150">
        <v>0.2</v>
      </c>
      <c r="G206" s="132">
        <v>1</v>
      </c>
      <c r="H206" s="132">
        <v>0.2</v>
      </c>
    </row>
    <row r="207" spans="1:8">
      <c r="A207" s="132">
        <v>205</v>
      </c>
      <c r="B207" s="132">
        <v>38150</v>
      </c>
      <c r="C207" s="132" t="s">
        <v>589</v>
      </c>
      <c r="E207" s="134">
        <f t="shared" si="3"/>
        <v>205</v>
      </c>
      <c r="F207" s="150">
        <v>0.2</v>
      </c>
      <c r="G207" s="132">
        <v>1</v>
      </c>
      <c r="H207" s="132">
        <v>0.2</v>
      </c>
    </row>
    <row r="208" spans="1:8">
      <c r="A208" s="132">
        <v>206</v>
      </c>
      <c r="B208" s="132">
        <v>10900</v>
      </c>
      <c r="C208" s="132" t="s">
        <v>589</v>
      </c>
      <c r="E208" s="134">
        <f t="shared" si="3"/>
        <v>206</v>
      </c>
      <c r="F208" s="150">
        <v>0.2</v>
      </c>
      <c r="G208" s="132">
        <v>1</v>
      </c>
      <c r="H208" s="132">
        <v>0.2</v>
      </c>
    </row>
    <row r="209" spans="1:8">
      <c r="A209" s="132">
        <v>207</v>
      </c>
      <c r="B209" s="132">
        <v>11000</v>
      </c>
      <c r="C209" s="132" t="s">
        <v>590</v>
      </c>
      <c r="E209" s="134">
        <f t="shared" si="3"/>
        <v>207</v>
      </c>
      <c r="F209" s="150">
        <v>0.2</v>
      </c>
      <c r="G209" s="132">
        <v>1</v>
      </c>
      <c r="H209" s="132">
        <v>0.2</v>
      </c>
    </row>
    <row r="210" spans="1:8">
      <c r="A210" s="132">
        <v>208</v>
      </c>
      <c r="B210" s="132">
        <v>11000</v>
      </c>
      <c r="C210" s="132" t="s">
        <v>590</v>
      </c>
      <c r="E210" s="134">
        <f t="shared" si="3"/>
        <v>208</v>
      </c>
      <c r="F210" s="150">
        <v>0.2</v>
      </c>
      <c r="G210" s="132">
        <v>1</v>
      </c>
      <c r="H210" s="132">
        <v>0.2</v>
      </c>
    </row>
    <row r="211" spans="1:8">
      <c r="A211" s="132">
        <v>209</v>
      </c>
      <c r="B211" s="132">
        <v>11000</v>
      </c>
      <c r="C211" s="132" t="s">
        <v>590</v>
      </c>
      <c r="E211" s="134">
        <f t="shared" si="3"/>
        <v>209</v>
      </c>
      <c r="F211" s="150">
        <v>0.2</v>
      </c>
      <c r="G211" s="132">
        <v>1</v>
      </c>
      <c r="H211" s="132">
        <v>0.2</v>
      </c>
    </row>
    <row r="212" spans="1:8">
      <c r="A212" s="132">
        <v>210</v>
      </c>
      <c r="B212" s="132">
        <v>38850</v>
      </c>
      <c r="C212" s="132" t="s">
        <v>591</v>
      </c>
      <c r="E212" s="134">
        <f t="shared" si="3"/>
        <v>210</v>
      </c>
      <c r="F212" s="150">
        <v>0.2</v>
      </c>
      <c r="G212" s="132">
        <v>1</v>
      </c>
      <c r="H212" s="132">
        <v>0.2</v>
      </c>
    </row>
    <row r="213" spans="1:8">
      <c r="A213" s="132">
        <v>211</v>
      </c>
      <c r="B213" s="132">
        <v>11100</v>
      </c>
      <c r="C213" s="132" t="s">
        <v>591</v>
      </c>
      <c r="E213" s="134">
        <f t="shared" si="3"/>
        <v>211</v>
      </c>
      <c r="F213" s="150">
        <v>0.2</v>
      </c>
      <c r="G213" s="132">
        <v>1</v>
      </c>
      <c r="H213" s="132">
        <v>0.2</v>
      </c>
    </row>
    <row r="214" spans="1:8">
      <c r="A214" s="132">
        <v>212</v>
      </c>
      <c r="B214" s="132">
        <v>11100</v>
      </c>
      <c r="C214" s="132" t="s">
        <v>591</v>
      </c>
      <c r="E214" s="134">
        <f t="shared" si="3"/>
        <v>212</v>
      </c>
      <c r="F214" s="150">
        <v>0.2</v>
      </c>
      <c r="G214" s="132">
        <v>1</v>
      </c>
      <c r="H214" s="132">
        <v>0.2</v>
      </c>
    </row>
    <row r="215" spans="1:8">
      <c r="A215" s="132">
        <v>213</v>
      </c>
      <c r="B215" s="132">
        <v>11200</v>
      </c>
      <c r="C215" s="132" t="s">
        <v>592</v>
      </c>
      <c r="E215" s="134">
        <f t="shared" si="3"/>
        <v>213</v>
      </c>
      <c r="F215" s="150">
        <v>0.2</v>
      </c>
      <c r="G215" s="132">
        <v>1</v>
      </c>
      <c r="H215" s="132">
        <v>0.2</v>
      </c>
    </row>
    <row r="216" spans="1:8">
      <c r="A216" s="132">
        <v>214</v>
      </c>
      <c r="B216" s="132">
        <v>11200</v>
      </c>
      <c r="C216" s="132" t="s">
        <v>592</v>
      </c>
      <c r="E216" s="134">
        <f t="shared" si="3"/>
        <v>214</v>
      </c>
      <c r="F216" s="150">
        <v>0.2</v>
      </c>
      <c r="G216" s="132">
        <v>1</v>
      </c>
      <c r="H216" s="132">
        <v>0.2</v>
      </c>
    </row>
    <row r="217" spans="1:8">
      <c r="A217" s="132">
        <v>215</v>
      </c>
      <c r="B217" s="132">
        <v>39200</v>
      </c>
      <c r="C217" s="132" t="s">
        <v>592</v>
      </c>
      <c r="E217" s="134">
        <f t="shared" si="3"/>
        <v>215</v>
      </c>
      <c r="F217" s="150">
        <v>0.2</v>
      </c>
      <c r="G217" s="132">
        <v>1</v>
      </c>
      <c r="H217" s="132">
        <v>0.2</v>
      </c>
    </row>
    <row r="218" spans="1:8">
      <c r="A218" s="132">
        <v>216</v>
      </c>
      <c r="B218" s="132">
        <v>11300</v>
      </c>
      <c r="C218" s="132" t="s">
        <v>593</v>
      </c>
      <c r="E218" s="134">
        <f t="shared" si="3"/>
        <v>216</v>
      </c>
      <c r="F218" s="150">
        <v>0.2</v>
      </c>
      <c r="G218" s="132">
        <v>1</v>
      </c>
      <c r="H218" s="132">
        <v>0.2</v>
      </c>
    </row>
    <row r="219" spans="1:8">
      <c r="A219" s="132">
        <v>217</v>
      </c>
      <c r="B219" s="132">
        <v>11300</v>
      </c>
      <c r="C219" s="132" t="s">
        <v>593</v>
      </c>
      <c r="E219" s="134">
        <f t="shared" si="3"/>
        <v>217</v>
      </c>
      <c r="F219" s="150">
        <v>0.2</v>
      </c>
      <c r="G219" s="132">
        <v>1</v>
      </c>
      <c r="H219" s="132">
        <v>0.2</v>
      </c>
    </row>
    <row r="220" spans="1:8">
      <c r="A220" s="132">
        <v>218</v>
      </c>
      <c r="B220" s="132">
        <v>11300</v>
      </c>
      <c r="C220" s="132" t="s">
        <v>593</v>
      </c>
      <c r="E220" s="134">
        <f t="shared" si="3"/>
        <v>218</v>
      </c>
      <c r="F220" s="150">
        <v>0.2</v>
      </c>
      <c r="G220" s="132">
        <v>1</v>
      </c>
      <c r="H220" s="132">
        <v>0.2</v>
      </c>
    </row>
    <row r="221" spans="1:8">
      <c r="A221" s="132">
        <v>219</v>
      </c>
      <c r="B221" s="132">
        <v>11400</v>
      </c>
      <c r="C221" s="132" t="s">
        <v>594</v>
      </c>
      <c r="E221" s="134">
        <f t="shared" si="3"/>
        <v>219</v>
      </c>
      <c r="F221" s="150">
        <v>0.2</v>
      </c>
      <c r="G221" s="132">
        <v>1</v>
      </c>
      <c r="H221" s="132">
        <v>0.2</v>
      </c>
    </row>
    <row r="222" spans="1:8">
      <c r="A222" s="132">
        <v>220</v>
      </c>
      <c r="B222" s="132">
        <v>39900</v>
      </c>
      <c r="C222" s="132" t="s">
        <v>594</v>
      </c>
      <c r="E222" s="134">
        <f t="shared" si="3"/>
        <v>220</v>
      </c>
      <c r="F222" s="150">
        <v>0.2</v>
      </c>
      <c r="G222" s="132">
        <v>1</v>
      </c>
      <c r="H222" s="132">
        <v>0.2</v>
      </c>
    </row>
    <row r="223" spans="1:8">
      <c r="A223" s="132">
        <v>221</v>
      </c>
      <c r="B223" s="132">
        <v>11400</v>
      </c>
      <c r="C223" s="132" t="s">
        <v>594</v>
      </c>
      <c r="E223" s="134">
        <f t="shared" si="3"/>
        <v>221</v>
      </c>
      <c r="F223" s="150">
        <v>0.2</v>
      </c>
      <c r="G223" s="132">
        <v>1</v>
      </c>
      <c r="H223" s="132">
        <v>0.2</v>
      </c>
    </row>
    <row r="224" spans="1:8">
      <c r="A224" s="132">
        <v>222</v>
      </c>
      <c r="B224" s="132">
        <v>11500</v>
      </c>
      <c r="C224" s="132" t="s">
        <v>595</v>
      </c>
      <c r="E224" s="134">
        <f t="shared" si="3"/>
        <v>222</v>
      </c>
      <c r="F224" s="150">
        <v>0.2</v>
      </c>
      <c r="G224" s="132">
        <v>1</v>
      </c>
      <c r="H224" s="132">
        <v>0.2</v>
      </c>
    </row>
    <row r="225" spans="1:8">
      <c r="A225" s="132">
        <v>223</v>
      </c>
      <c r="B225" s="132">
        <v>11500</v>
      </c>
      <c r="C225" s="132" t="s">
        <v>595</v>
      </c>
      <c r="E225" s="134">
        <f t="shared" si="3"/>
        <v>223</v>
      </c>
      <c r="F225" s="150">
        <v>0.2</v>
      </c>
      <c r="G225" s="132">
        <v>1</v>
      </c>
      <c r="H225" s="132">
        <v>0.2</v>
      </c>
    </row>
    <row r="226" spans="1:8">
      <c r="A226" s="132">
        <v>224</v>
      </c>
      <c r="B226" s="132">
        <v>11500</v>
      </c>
      <c r="C226" s="132" t="s">
        <v>595</v>
      </c>
      <c r="E226" s="134">
        <f t="shared" si="3"/>
        <v>224</v>
      </c>
      <c r="F226" s="150">
        <v>0.2</v>
      </c>
      <c r="G226" s="132">
        <v>1</v>
      </c>
      <c r="H226" s="132">
        <v>0.2</v>
      </c>
    </row>
    <row r="227" spans="1:8">
      <c r="A227" s="132">
        <v>225</v>
      </c>
      <c r="B227" s="132">
        <v>40600</v>
      </c>
      <c r="C227" s="132" t="s">
        <v>596</v>
      </c>
      <c r="E227" s="134">
        <f t="shared" si="3"/>
        <v>225</v>
      </c>
      <c r="F227" s="150">
        <v>0.2</v>
      </c>
      <c r="G227" s="132">
        <v>1</v>
      </c>
      <c r="H227" s="132">
        <v>0.2</v>
      </c>
    </row>
    <row r="228" spans="1:8">
      <c r="A228" s="132">
        <v>226</v>
      </c>
      <c r="B228" s="132">
        <v>11600</v>
      </c>
      <c r="C228" s="132" t="s">
        <v>596</v>
      </c>
      <c r="E228" s="134">
        <f t="shared" si="3"/>
        <v>226</v>
      </c>
      <c r="F228" s="150">
        <v>0.2</v>
      </c>
      <c r="G228" s="132">
        <v>1</v>
      </c>
      <c r="H228" s="132">
        <v>0.2</v>
      </c>
    </row>
    <row r="229" spans="1:8">
      <c r="A229" s="132">
        <v>227</v>
      </c>
      <c r="B229" s="132">
        <v>11600</v>
      </c>
      <c r="C229" s="132" t="s">
        <v>596</v>
      </c>
      <c r="E229" s="134">
        <f t="shared" si="3"/>
        <v>227</v>
      </c>
      <c r="F229" s="150">
        <v>0.2</v>
      </c>
      <c r="G229" s="132">
        <v>1</v>
      </c>
      <c r="H229" s="132">
        <v>0.2</v>
      </c>
    </row>
    <row r="230" spans="1:8">
      <c r="A230" s="132">
        <v>228</v>
      </c>
      <c r="B230" s="132">
        <v>11700</v>
      </c>
      <c r="C230" s="132" t="s">
        <v>597</v>
      </c>
      <c r="E230" s="134">
        <f t="shared" si="3"/>
        <v>228</v>
      </c>
      <c r="F230" s="150">
        <v>0.2</v>
      </c>
      <c r="G230" s="132">
        <v>1</v>
      </c>
      <c r="H230" s="132">
        <v>0.2</v>
      </c>
    </row>
    <row r="231" spans="1:8">
      <c r="A231" s="132">
        <v>229</v>
      </c>
      <c r="B231" s="132">
        <v>11700</v>
      </c>
      <c r="C231" s="132" t="s">
        <v>597</v>
      </c>
      <c r="E231" s="134">
        <f t="shared" si="3"/>
        <v>229</v>
      </c>
      <c r="F231" s="150">
        <v>0.2</v>
      </c>
      <c r="G231" s="132">
        <v>1</v>
      </c>
      <c r="H231" s="132">
        <v>0.2</v>
      </c>
    </row>
    <row r="232" spans="1:8">
      <c r="A232" s="132">
        <v>230</v>
      </c>
      <c r="B232" s="132">
        <v>40950</v>
      </c>
      <c r="C232" s="132" t="s">
        <v>597</v>
      </c>
      <c r="E232" s="134">
        <f t="shared" si="3"/>
        <v>230</v>
      </c>
      <c r="F232" s="150">
        <v>0.2</v>
      </c>
      <c r="G232" s="132">
        <v>1</v>
      </c>
      <c r="H232" s="132">
        <v>0.2</v>
      </c>
    </row>
    <row r="233" spans="1:8">
      <c r="A233" s="132">
        <v>231</v>
      </c>
      <c r="B233" s="132">
        <v>11800</v>
      </c>
      <c r="C233" s="132" t="s">
        <v>598</v>
      </c>
      <c r="E233" s="134">
        <f t="shared" si="3"/>
        <v>231</v>
      </c>
      <c r="F233" s="150">
        <v>0.2</v>
      </c>
      <c r="G233" s="132">
        <v>1</v>
      </c>
      <c r="H233" s="132">
        <v>0.2</v>
      </c>
    </row>
    <row r="234" spans="1:8">
      <c r="A234" s="132">
        <v>232</v>
      </c>
      <c r="B234" s="132">
        <v>11800</v>
      </c>
      <c r="C234" s="132" t="s">
        <v>598</v>
      </c>
      <c r="E234" s="134">
        <f t="shared" si="3"/>
        <v>232</v>
      </c>
      <c r="F234" s="150">
        <v>0.2</v>
      </c>
      <c r="G234" s="132">
        <v>1</v>
      </c>
      <c r="H234" s="132">
        <v>0.2</v>
      </c>
    </row>
    <row r="235" spans="1:8">
      <c r="A235" s="132">
        <v>233</v>
      </c>
      <c r="B235" s="132">
        <v>11800</v>
      </c>
      <c r="C235" s="132" t="s">
        <v>598</v>
      </c>
      <c r="E235" s="134">
        <f t="shared" si="3"/>
        <v>233</v>
      </c>
      <c r="F235" s="150">
        <v>0.2</v>
      </c>
      <c r="G235" s="132">
        <v>1</v>
      </c>
      <c r="H235" s="132">
        <v>0.2</v>
      </c>
    </row>
    <row r="236" spans="1:8">
      <c r="A236" s="132">
        <v>234</v>
      </c>
      <c r="B236" s="132">
        <v>11900</v>
      </c>
      <c r="C236" s="132" t="s">
        <v>599</v>
      </c>
      <c r="E236" s="134">
        <f t="shared" si="3"/>
        <v>234</v>
      </c>
      <c r="F236" s="150">
        <v>0.2</v>
      </c>
      <c r="G236" s="132">
        <v>1</v>
      </c>
      <c r="H236" s="132">
        <v>0.2</v>
      </c>
    </row>
    <row r="237" spans="1:8">
      <c r="A237" s="132">
        <v>235</v>
      </c>
      <c r="B237" s="132">
        <v>41650</v>
      </c>
      <c r="C237" s="132" t="s">
        <v>599</v>
      </c>
      <c r="E237" s="134">
        <f t="shared" si="3"/>
        <v>235</v>
      </c>
      <c r="F237" s="150">
        <v>0.2</v>
      </c>
      <c r="G237" s="132">
        <v>1</v>
      </c>
      <c r="H237" s="132">
        <v>0.2</v>
      </c>
    </row>
    <row r="238" spans="1:8">
      <c r="A238" s="132">
        <v>236</v>
      </c>
      <c r="B238" s="132">
        <v>11900</v>
      </c>
      <c r="C238" s="132" t="s">
        <v>599</v>
      </c>
      <c r="E238" s="134">
        <f t="shared" si="3"/>
        <v>236</v>
      </c>
      <c r="F238" s="150">
        <v>0.2</v>
      </c>
      <c r="G238" s="132">
        <v>1</v>
      </c>
      <c r="H238" s="132">
        <v>0.2</v>
      </c>
    </row>
    <row r="239" spans="1:8">
      <c r="A239" s="132">
        <v>237</v>
      </c>
      <c r="B239" s="132">
        <v>12000</v>
      </c>
      <c r="C239" s="132" t="s">
        <v>600</v>
      </c>
      <c r="E239" s="134">
        <f t="shared" si="3"/>
        <v>237</v>
      </c>
      <c r="F239" s="150">
        <v>0.2</v>
      </c>
      <c r="G239" s="132">
        <v>1</v>
      </c>
      <c r="H239" s="132">
        <v>0.2</v>
      </c>
    </row>
    <row r="240" spans="1:8">
      <c r="A240" s="132">
        <v>238</v>
      </c>
      <c r="B240" s="132">
        <v>12000</v>
      </c>
      <c r="C240" s="132" t="s">
        <v>600</v>
      </c>
      <c r="E240" s="134">
        <f t="shared" si="3"/>
        <v>238</v>
      </c>
      <c r="F240" s="150">
        <v>0.2</v>
      </c>
      <c r="G240" s="132">
        <v>1</v>
      </c>
      <c r="H240" s="132">
        <v>0.2</v>
      </c>
    </row>
    <row r="241" spans="1:8">
      <c r="A241" s="132">
        <v>239</v>
      </c>
      <c r="B241" s="132">
        <v>12000</v>
      </c>
      <c r="C241" s="132" t="s">
        <v>600</v>
      </c>
      <c r="E241" s="134">
        <f t="shared" si="3"/>
        <v>239</v>
      </c>
      <c r="F241" s="150">
        <v>0.2</v>
      </c>
      <c r="G241" s="132">
        <v>1</v>
      </c>
      <c r="H241" s="132">
        <v>0.2</v>
      </c>
    </row>
    <row r="242" spans="1:8">
      <c r="A242" s="132">
        <v>240</v>
      </c>
      <c r="B242" s="132">
        <v>42350</v>
      </c>
      <c r="C242" s="132" t="s">
        <v>601</v>
      </c>
      <c r="E242" s="134">
        <f t="shared" si="3"/>
        <v>240</v>
      </c>
      <c r="F242" s="150">
        <v>0.2</v>
      </c>
      <c r="G242" s="132">
        <v>1</v>
      </c>
      <c r="H242" s="132">
        <v>0.2</v>
      </c>
    </row>
    <row r="243" spans="1:8">
      <c r="A243" s="132">
        <v>241</v>
      </c>
      <c r="B243" s="132">
        <v>12100</v>
      </c>
      <c r="C243" s="132" t="s">
        <v>601</v>
      </c>
      <c r="E243" s="134">
        <f t="shared" si="3"/>
        <v>241</v>
      </c>
      <c r="F243" s="150">
        <v>0.2</v>
      </c>
      <c r="G243" s="132">
        <v>1</v>
      </c>
      <c r="H243" s="132">
        <v>0.2</v>
      </c>
    </row>
    <row r="244" spans="1:8">
      <c r="A244" s="132">
        <v>242</v>
      </c>
      <c r="B244" s="132">
        <v>12100</v>
      </c>
      <c r="C244" s="132" t="s">
        <v>601</v>
      </c>
      <c r="E244" s="134">
        <f t="shared" si="3"/>
        <v>242</v>
      </c>
      <c r="F244" s="150">
        <v>0.2</v>
      </c>
      <c r="G244" s="132">
        <v>1</v>
      </c>
      <c r="H244" s="132">
        <v>0.2</v>
      </c>
    </row>
    <row r="245" spans="1:8">
      <c r="A245" s="132">
        <v>243</v>
      </c>
      <c r="B245" s="132">
        <v>12200</v>
      </c>
      <c r="C245" s="132" t="s">
        <v>602</v>
      </c>
      <c r="E245" s="134">
        <f t="shared" si="3"/>
        <v>243</v>
      </c>
      <c r="F245" s="150">
        <v>0.2</v>
      </c>
      <c r="G245" s="132">
        <v>1</v>
      </c>
      <c r="H245" s="132">
        <v>0.2</v>
      </c>
    </row>
    <row r="246" spans="1:8">
      <c r="A246" s="132">
        <v>244</v>
      </c>
      <c r="B246" s="132">
        <v>12200</v>
      </c>
      <c r="C246" s="132" t="s">
        <v>602</v>
      </c>
      <c r="E246" s="134">
        <f t="shared" si="3"/>
        <v>244</v>
      </c>
      <c r="F246" s="150">
        <v>0.2</v>
      </c>
      <c r="G246" s="132">
        <v>1</v>
      </c>
      <c r="H246" s="132">
        <v>0.2</v>
      </c>
    </row>
    <row r="247" spans="1:8">
      <c r="A247" s="132">
        <v>245</v>
      </c>
      <c r="B247" s="132">
        <v>42700</v>
      </c>
      <c r="C247" s="132" t="s">
        <v>602</v>
      </c>
      <c r="E247" s="134">
        <f t="shared" si="3"/>
        <v>245</v>
      </c>
      <c r="F247" s="150">
        <v>0.2</v>
      </c>
      <c r="G247" s="132">
        <v>1</v>
      </c>
      <c r="H247" s="132">
        <v>0.2</v>
      </c>
    </row>
    <row r="248" spans="1:8">
      <c r="A248" s="132">
        <v>246</v>
      </c>
      <c r="B248" s="132">
        <v>12300</v>
      </c>
      <c r="C248" s="132" t="s">
        <v>603</v>
      </c>
      <c r="E248" s="134">
        <f t="shared" si="3"/>
        <v>246</v>
      </c>
      <c r="F248" s="150">
        <v>0.2</v>
      </c>
      <c r="G248" s="132">
        <v>1</v>
      </c>
      <c r="H248" s="132">
        <v>0.2</v>
      </c>
    </row>
    <row r="249" spans="1:8">
      <c r="A249" s="132">
        <v>247</v>
      </c>
      <c r="B249" s="132">
        <v>12300</v>
      </c>
      <c r="C249" s="132" t="s">
        <v>603</v>
      </c>
      <c r="E249" s="134">
        <f t="shared" si="3"/>
        <v>247</v>
      </c>
      <c r="F249" s="150">
        <v>0.2</v>
      </c>
      <c r="G249" s="132">
        <v>1</v>
      </c>
      <c r="H249" s="132">
        <v>0.2</v>
      </c>
    </row>
    <row r="250" spans="1:8">
      <c r="A250" s="132">
        <v>248</v>
      </c>
      <c r="B250" s="132">
        <v>12300</v>
      </c>
      <c r="C250" s="132" t="s">
        <v>603</v>
      </c>
      <c r="E250" s="134">
        <f t="shared" si="3"/>
        <v>248</v>
      </c>
      <c r="F250" s="150">
        <v>0.2</v>
      </c>
      <c r="G250" s="132">
        <v>1</v>
      </c>
      <c r="H250" s="132">
        <v>0.2</v>
      </c>
    </row>
    <row r="251" spans="1:8">
      <c r="A251" s="132">
        <v>249</v>
      </c>
      <c r="B251" s="132">
        <v>12400</v>
      </c>
      <c r="C251" s="132" t="s">
        <v>604</v>
      </c>
      <c r="E251" s="134">
        <f t="shared" si="3"/>
        <v>249</v>
      </c>
      <c r="F251" s="150">
        <v>0.2</v>
      </c>
      <c r="G251" s="132">
        <v>1</v>
      </c>
      <c r="H251" s="132">
        <v>0.2</v>
      </c>
    </row>
    <row r="252" spans="1:8">
      <c r="A252" s="132">
        <v>250</v>
      </c>
      <c r="B252" s="132">
        <v>43400</v>
      </c>
      <c r="C252" s="132" t="s">
        <v>604</v>
      </c>
      <c r="E252" s="134">
        <f t="shared" si="3"/>
        <v>250</v>
      </c>
      <c r="F252" s="150">
        <v>0.2</v>
      </c>
      <c r="G252" s="132">
        <v>1</v>
      </c>
      <c r="H252" s="132">
        <v>0.2</v>
      </c>
    </row>
    <row r="253" spans="1:8">
      <c r="A253" s="132">
        <v>251</v>
      </c>
      <c r="B253" s="132">
        <v>12400</v>
      </c>
      <c r="C253" s="132" t="s">
        <v>604</v>
      </c>
      <c r="E253" s="134">
        <f t="shared" si="3"/>
        <v>251</v>
      </c>
      <c r="F253" s="150">
        <v>0.2</v>
      </c>
      <c r="G253" s="132">
        <v>1</v>
      </c>
      <c r="H253" s="132">
        <v>0.2</v>
      </c>
    </row>
    <row r="254" spans="1:8">
      <c r="A254" s="132">
        <v>252</v>
      </c>
      <c r="B254" s="132">
        <v>12500</v>
      </c>
      <c r="C254" s="132" t="s">
        <v>605</v>
      </c>
      <c r="E254" s="134">
        <f t="shared" si="3"/>
        <v>252</v>
      </c>
      <c r="F254" s="150">
        <v>0.2</v>
      </c>
      <c r="G254" s="132">
        <v>1</v>
      </c>
      <c r="H254" s="132">
        <v>0.2</v>
      </c>
    </row>
    <row r="255" spans="1:8">
      <c r="A255" s="132">
        <v>253</v>
      </c>
      <c r="B255" s="132">
        <v>12500</v>
      </c>
      <c r="C255" s="132" t="s">
        <v>605</v>
      </c>
      <c r="E255" s="134">
        <f t="shared" si="3"/>
        <v>253</v>
      </c>
      <c r="F255" s="150">
        <v>0.2</v>
      </c>
      <c r="G255" s="132">
        <v>1</v>
      </c>
      <c r="H255" s="132">
        <v>0.2</v>
      </c>
    </row>
    <row r="256" spans="1:8">
      <c r="A256" s="132">
        <v>254</v>
      </c>
      <c r="B256" s="132">
        <v>12500</v>
      </c>
      <c r="C256" s="132" t="s">
        <v>605</v>
      </c>
      <c r="E256" s="134">
        <f t="shared" si="3"/>
        <v>254</v>
      </c>
      <c r="F256" s="150">
        <v>0.2</v>
      </c>
      <c r="G256" s="132">
        <v>1</v>
      </c>
      <c r="H256" s="132">
        <v>0.2</v>
      </c>
    </row>
    <row r="257" spans="1:8">
      <c r="A257" s="132">
        <v>255</v>
      </c>
      <c r="B257" s="132">
        <v>44100</v>
      </c>
      <c r="C257" s="132" t="s">
        <v>606</v>
      </c>
      <c r="E257" s="134">
        <f t="shared" si="3"/>
        <v>255</v>
      </c>
      <c r="F257" s="150">
        <v>0.2</v>
      </c>
      <c r="G257" s="132">
        <v>1</v>
      </c>
      <c r="H257" s="132">
        <v>0.2</v>
      </c>
    </row>
    <row r="258" spans="1:8">
      <c r="A258" s="132">
        <v>256</v>
      </c>
      <c r="B258" s="132">
        <v>12600</v>
      </c>
      <c r="C258" s="132" t="s">
        <v>606</v>
      </c>
      <c r="E258" s="134">
        <f t="shared" si="3"/>
        <v>256</v>
      </c>
      <c r="F258" s="150">
        <v>0.2</v>
      </c>
      <c r="G258" s="132">
        <v>1</v>
      </c>
      <c r="H258" s="132">
        <v>0.2</v>
      </c>
    </row>
    <row r="259" spans="1:8">
      <c r="A259" s="132">
        <v>257</v>
      </c>
      <c r="B259" s="132">
        <v>12600</v>
      </c>
      <c r="C259" s="132" t="s">
        <v>606</v>
      </c>
      <c r="E259" s="134">
        <f t="shared" si="3"/>
        <v>257</v>
      </c>
      <c r="F259" s="150">
        <v>0.2</v>
      </c>
      <c r="G259" s="132">
        <v>1</v>
      </c>
      <c r="H259" s="132">
        <v>0.2</v>
      </c>
    </row>
    <row r="260" spans="1:8">
      <c r="A260" s="132">
        <v>258</v>
      </c>
      <c r="B260" s="132">
        <v>12700</v>
      </c>
      <c r="C260" s="132" t="s">
        <v>607</v>
      </c>
      <c r="E260" s="134">
        <f t="shared" ref="E260:E323" si="4">A260</f>
        <v>258</v>
      </c>
      <c r="F260" s="150">
        <v>0.2</v>
      </c>
      <c r="G260" s="132">
        <v>1</v>
      </c>
      <c r="H260" s="132">
        <v>0.2</v>
      </c>
    </row>
    <row r="261" spans="1:8">
      <c r="A261" s="132">
        <v>259</v>
      </c>
      <c r="B261" s="132">
        <v>12700</v>
      </c>
      <c r="C261" s="132" t="s">
        <v>607</v>
      </c>
      <c r="E261" s="134">
        <f t="shared" si="4"/>
        <v>259</v>
      </c>
      <c r="F261" s="150">
        <v>0.2</v>
      </c>
      <c r="G261" s="132">
        <v>1</v>
      </c>
      <c r="H261" s="132">
        <v>0.2</v>
      </c>
    </row>
    <row r="262" spans="1:8">
      <c r="A262" s="132">
        <v>260</v>
      </c>
      <c r="B262" s="132">
        <v>44450</v>
      </c>
      <c r="C262" s="132" t="s">
        <v>607</v>
      </c>
      <c r="E262" s="134">
        <f t="shared" si="4"/>
        <v>260</v>
      </c>
      <c r="F262" s="150">
        <v>0.2</v>
      </c>
      <c r="G262" s="132">
        <v>1</v>
      </c>
      <c r="H262" s="132">
        <v>0.2</v>
      </c>
    </row>
    <row r="263" spans="1:8">
      <c r="A263" s="132">
        <v>261</v>
      </c>
      <c r="B263" s="132">
        <v>12800</v>
      </c>
      <c r="C263" s="132" t="s">
        <v>608</v>
      </c>
      <c r="E263" s="134">
        <f t="shared" si="4"/>
        <v>261</v>
      </c>
      <c r="F263" s="150">
        <v>0.2</v>
      </c>
      <c r="G263" s="132">
        <v>1</v>
      </c>
      <c r="H263" s="132">
        <v>0.2</v>
      </c>
    </row>
    <row r="264" spans="1:8">
      <c r="A264" s="132">
        <v>262</v>
      </c>
      <c r="B264" s="132">
        <v>12800</v>
      </c>
      <c r="C264" s="132" t="s">
        <v>608</v>
      </c>
      <c r="E264" s="134">
        <f t="shared" si="4"/>
        <v>262</v>
      </c>
      <c r="F264" s="150">
        <v>0.2</v>
      </c>
      <c r="G264" s="132">
        <v>1</v>
      </c>
      <c r="H264" s="132">
        <v>0.2</v>
      </c>
    </row>
    <row r="265" spans="1:8">
      <c r="A265" s="132">
        <v>263</v>
      </c>
      <c r="B265" s="132">
        <v>12800</v>
      </c>
      <c r="C265" s="132" t="s">
        <v>608</v>
      </c>
      <c r="E265" s="134">
        <f t="shared" si="4"/>
        <v>263</v>
      </c>
      <c r="F265" s="150">
        <v>0.2</v>
      </c>
      <c r="G265" s="132">
        <v>1</v>
      </c>
      <c r="H265" s="132">
        <v>0.2</v>
      </c>
    </row>
    <row r="266" spans="1:8">
      <c r="A266" s="132">
        <v>264</v>
      </c>
      <c r="B266" s="132">
        <v>12900</v>
      </c>
      <c r="C266" s="132" t="s">
        <v>609</v>
      </c>
      <c r="E266" s="134">
        <f t="shared" si="4"/>
        <v>264</v>
      </c>
      <c r="F266" s="150">
        <v>0.2</v>
      </c>
      <c r="G266" s="132">
        <v>1</v>
      </c>
      <c r="H266" s="132">
        <v>0.2</v>
      </c>
    </row>
    <row r="267" spans="1:8">
      <c r="A267" s="132">
        <v>265</v>
      </c>
      <c r="B267" s="132">
        <v>45150</v>
      </c>
      <c r="C267" s="132" t="s">
        <v>609</v>
      </c>
      <c r="E267" s="134">
        <f t="shared" si="4"/>
        <v>265</v>
      </c>
      <c r="F267" s="150">
        <v>0.2</v>
      </c>
      <c r="G267" s="132">
        <v>1</v>
      </c>
      <c r="H267" s="132">
        <v>0.2</v>
      </c>
    </row>
    <row r="268" spans="1:8">
      <c r="A268" s="132">
        <v>266</v>
      </c>
      <c r="B268" s="132">
        <v>12900</v>
      </c>
      <c r="C268" s="132" t="s">
        <v>609</v>
      </c>
      <c r="E268" s="134">
        <f t="shared" si="4"/>
        <v>266</v>
      </c>
      <c r="F268" s="150">
        <v>0.2</v>
      </c>
      <c r="G268" s="132">
        <v>1</v>
      </c>
      <c r="H268" s="132">
        <v>0.2</v>
      </c>
    </row>
    <row r="269" spans="1:8">
      <c r="A269" s="132">
        <v>267</v>
      </c>
      <c r="B269" s="132">
        <v>13000</v>
      </c>
      <c r="C269" s="132" t="s">
        <v>610</v>
      </c>
      <c r="E269" s="134">
        <f t="shared" si="4"/>
        <v>267</v>
      </c>
      <c r="F269" s="150">
        <v>0.2</v>
      </c>
      <c r="G269" s="132">
        <v>1</v>
      </c>
      <c r="H269" s="132">
        <v>0.2</v>
      </c>
    </row>
    <row r="270" spans="1:8">
      <c r="A270" s="132">
        <v>268</v>
      </c>
      <c r="B270" s="132">
        <v>13000</v>
      </c>
      <c r="C270" s="132" t="s">
        <v>610</v>
      </c>
      <c r="E270" s="134">
        <f t="shared" si="4"/>
        <v>268</v>
      </c>
      <c r="F270" s="150">
        <v>0.2</v>
      </c>
      <c r="G270" s="132">
        <v>1</v>
      </c>
      <c r="H270" s="132">
        <v>0.2</v>
      </c>
    </row>
    <row r="271" spans="1:8">
      <c r="A271" s="132">
        <v>269</v>
      </c>
      <c r="B271" s="132">
        <v>13000</v>
      </c>
      <c r="C271" s="132" t="s">
        <v>610</v>
      </c>
      <c r="E271" s="134">
        <f t="shared" si="4"/>
        <v>269</v>
      </c>
      <c r="F271" s="150">
        <v>0.2</v>
      </c>
      <c r="G271" s="132">
        <v>1</v>
      </c>
      <c r="H271" s="132">
        <v>0.2</v>
      </c>
    </row>
    <row r="272" spans="1:8">
      <c r="A272" s="132">
        <v>270</v>
      </c>
      <c r="B272" s="132">
        <v>45850</v>
      </c>
      <c r="C272" s="132" t="s">
        <v>611</v>
      </c>
      <c r="E272" s="134">
        <f t="shared" si="4"/>
        <v>270</v>
      </c>
      <c r="F272" s="150">
        <v>0.2</v>
      </c>
      <c r="G272" s="132">
        <v>1</v>
      </c>
      <c r="H272" s="132">
        <v>0.2</v>
      </c>
    </row>
    <row r="273" spans="1:8">
      <c r="A273" s="132">
        <v>271</v>
      </c>
      <c r="B273" s="132">
        <v>13100</v>
      </c>
      <c r="C273" s="132" t="s">
        <v>611</v>
      </c>
      <c r="E273" s="134">
        <f t="shared" si="4"/>
        <v>271</v>
      </c>
      <c r="F273" s="150">
        <v>0.2</v>
      </c>
      <c r="G273" s="132">
        <v>1</v>
      </c>
      <c r="H273" s="132">
        <v>0.2</v>
      </c>
    </row>
    <row r="274" spans="1:8">
      <c r="A274" s="132">
        <v>272</v>
      </c>
      <c r="B274" s="132">
        <v>13100</v>
      </c>
      <c r="C274" s="132" t="s">
        <v>611</v>
      </c>
      <c r="E274" s="134">
        <f t="shared" si="4"/>
        <v>272</v>
      </c>
      <c r="F274" s="150">
        <v>0.2</v>
      </c>
      <c r="G274" s="132">
        <v>1</v>
      </c>
      <c r="H274" s="132">
        <v>0.2</v>
      </c>
    </row>
    <row r="275" spans="1:8">
      <c r="A275" s="132">
        <v>273</v>
      </c>
      <c r="B275" s="132">
        <v>13200</v>
      </c>
      <c r="C275" s="132" t="s">
        <v>612</v>
      </c>
      <c r="E275" s="134">
        <f t="shared" si="4"/>
        <v>273</v>
      </c>
      <c r="F275" s="150">
        <v>0.2</v>
      </c>
      <c r="G275" s="132">
        <v>1</v>
      </c>
      <c r="H275" s="132">
        <v>0.2</v>
      </c>
    </row>
    <row r="276" spans="1:8">
      <c r="A276" s="132">
        <v>274</v>
      </c>
      <c r="B276" s="132">
        <v>13200</v>
      </c>
      <c r="C276" s="132" t="s">
        <v>612</v>
      </c>
      <c r="E276" s="134">
        <f t="shared" si="4"/>
        <v>274</v>
      </c>
      <c r="F276" s="150">
        <v>0.2</v>
      </c>
      <c r="G276" s="132">
        <v>1</v>
      </c>
      <c r="H276" s="132">
        <v>0.2</v>
      </c>
    </row>
    <row r="277" spans="1:8">
      <c r="A277" s="132">
        <v>275</v>
      </c>
      <c r="B277" s="132">
        <v>46200</v>
      </c>
      <c r="C277" s="132" t="s">
        <v>612</v>
      </c>
      <c r="E277" s="134">
        <f t="shared" si="4"/>
        <v>275</v>
      </c>
      <c r="F277" s="150">
        <v>0.2</v>
      </c>
      <c r="G277" s="132">
        <v>1</v>
      </c>
      <c r="H277" s="132">
        <v>0.2</v>
      </c>
    </row>
    <row r="278" spans="1:8">
      <c r="A278" s="132">
        <v>276</v>
      </c>
      <c r="B278" s="132">
        <v>13300</v>
      </c>
      <c r="C278" s="132" t="s">
        <v>613</v>
      </c>
      <c r="E278" s="134">
        <f t="shared" si="4"/>
        <v>276</v>
      </c>
      <c r="F278" s="150">
        <v>0.2</v>
      </c>
      <c r="G278" s="132">
        <v>1</v>
      </c>
      <c r="H278" s="132">
        <v>0.2</v>
      </c>
    </row>
    <row r="279" spans="1:8">
      <c r="A279" s="132">
        <v>277</v>
      </c>
      <c r="B279" s="132">
        <v>13300</v>
      </c>
      <c r="C279" s="132" t="s">
        <v>613</v>
      </c>
      <c r="E279" s="134">
        <f t="shared" si="4"/>
        <v>277</v>
      </c>
      <c r="F279" s="150">
        <v>0.2</v>
      </c>
      <c r="G279" s="132">
        <v>1</v>
      </c>
      <c r="H279" s="132">
        <v>0.2</v>
      </c>
    </row>
    <row r="280" spans="1:8">
      <c r="A280" s="132">
        <v>278</v>
      </c>
      <c r="B280" s="132">
        <v>13300</v>
      </c>
      <c r="C280" s="132" t="s">
        <v>613</v>
      </c>
      <c r="E280" s="134">
        <f t="shared" si="4"/>
        <v>278</v>
      </c>
      <c r="F280" s="150">
        <v>0.2</v>
      </c>
      <c r="G280" s="132">
        <v>1</v>
      </c>
      <c r="H280" s="132">
        <v>0.2</v>
      </c>
    </row>
    <row r="281" spans="1:8">
      <c r="A281" s="132">
        <v>279</v>
      </c>
      <c r="B281" s="132">
        <v>13400</v>
      </c>
      <c r="C281" s="132" t="s">
        <v>614</v>
      </c>
      <c r="E281" s="134">
        <f t="shared" si="4"/>
        <v>279</v>
      </c>
      <c r="F281" s="150">
        <v>0.2</v>
      </c>
      <c r="G281" s="132">
        <v>1</v>
      </c>
      <c r="H281" s="132">
        <v>0.2</v>
      </c>
    </row>
    <row r="282" spans="1:8">
      <c r="A282" s="132">
        <v>280</v>
      </c>
      <c r="B282" s="132">
        <v>46900</v>
      </c>
      <c r="C282" s="132" t="s">
        <v>614</v>
      </c>
      <c r="E282" s="134">
        <f t="shared" si="4"/>
        <v>280</v>
      </c>
      <c r="F282" s="150">
        <v>0.2</v>
      </c>
      <c r="G282" s="132">
        <v>1</v>
      </c>
      <c r="H282" s="132">
        <v>0.2</v>
      </c>
    </row>
    <row r="283" spans="1:8">
      <c r="A283" s="132">
        <v>281</v>
      </c>
      <c r="B283" s="132">
        <v>13400</v>
      </c>
      <c r="C283" s="132" t="s">
        <v>614</v>
      </c>
      <c r="E283" s="134">
        <f t="shared" si="4"/>
        <v>281</v>
      </c>
      <c r="F283" s="150">
        <v>0.2</v>
      </c>
      <c r="G283" s="132">
        <v>1</v>
      </c>
      <c r="H283" s="132">
        <v>0.2</v>
      </c>
    </row>
    <row r="284" spans="1:8">
      <c r="A284" s="132">
        <v>282</v>
      </c>
      <c r="B284" s="132">
        <v>13500</v>
      </c>
      <c r="C284" s="132" t="s">
        <v>615</v>
      </c>
      <c r="E284" s="134">
        <f t="shared" si="4"/>
        <v>282</v>
      </c>
      <c r="F284" s="150">
        <v>0.2</v>
      </c>
      <c r="G284" s="132">
        <v>1</v>
      </c>
      <c r="H284" s="132">
        <v>0.2</v>
      </c>
    </row>
    <row r="285" spans="1:8">
      <c r="A285" s="132">
        <v>283</v>
      </c>
      <c r="B285" s="132">
        <v>13500</v>
      </c>
      <c r="C285" s="132" t="s">
        <v>615</v>
      </c>
      <c r="E285" s="134">
        <f t="shared" si="4"/>
        <v>283</v>
      </c>
      <c r="F285" s="150">
        <v>0.2</v>
      </c>
      <c r="G285" s="132">
        <v>1</v>
      </c>
      <c r="H285" s="132">
        <v>0.2</v>
      </c>
    </row>
    <row r="286" spans="1:8">
      <c r="A286" s="132">
        <v>284</v>
      </c>
      <c r="B286" s="132">
        <v>13500</v>
      </c>
      <c r="C286" s="132" t="s">
        <v>615</v>
      </c>
      <c r="E286" s="134">
        <f t="shared" si="4"/>
        <v>284</v>
      </c>
      <c r="F286" s="150">
        <v>0.2</v>
      </c>
      <c r="G286" s="132">
        <v>1</v>
      </c>
      <c r="H286" s="132">
        <v>0.2</v>
      </c>
    </row>
    <row r="287" spans="1:8">
      <c r="A287" s="132">
        <v>285</v>
      </c>
      <c r="B287" s="132">
        <v>47600</v>
      </c>
      <c r="C287" s="132" t="s">
        <v>616</v>
      </c>
      <c r="E287" s="134">
        <f t="shared" si="4"/>
        <v>285</v>
      </c>
      <c r="F287" s="150">
        <v>0.2</v>
      </c>
      <c r="G287" s="132">
        <v>1</v>
      </c>
      <c r="H287" s="132">
        <v>0.2</v>
      </c>
    </row>
    <row r="288" spans="1:8">
      <c r="A288" s="132">
        <v>286</v>
      </c>
      <c r="B288" s="132">
        <v>13600</v>
      </c>
      <c r="C288" s="132" t="s">
        <v>616</v>
      </c>
      <c r="E288" s="134">
        <f t="shared" si="4"/>
        <v>286</v>
      </c>
      <c r="F288" s="150">
        <v>0.2</v>
      </c>
      <c r="G288" s="132">
        <v>1</v>
      </c>
      <c r="H288" s="132">
        <v>0.2</v>
      </c>
    </row>
    <row r="289" spans="1:8">
      <c r="A289" s="132">
        <v>287</v>
      </c>
      <c r="B289" s="132">
        <v>13600</v>
      </c>
      <c r="C289" s="132" t="s">
        <v>616</v>
      </c>
      <c r="E289" s="134">
        <f t="shared" si="4"/>
        <v>287</v>
      </c>
      <c r="F289" s="150">
        <v>0.2</v>
      </c>
      <c r="G289" s="132">
        <v>1</v>
      </c>
      <c r="H289" s="132">
        <v>0.2</v>
      </c>
    </row>
    <row r="290" spans="1:8">
      <c r="A290" s="132">
        <v>288</v>
      </c>
      <c r="B290" s="132">
        <v>13700</v>
      </c>
      <c r="C290" s="132" t="s">
        <v>617</v>
      </c>
      <c r="E290" s="134">
        <f t="shared" si="4"/>
        <v>288</v>
      </c>
      <c r="F290" s="150">
        <v>0.2</v>
      </c>
      <c r="G290" s="132">
        <v>1</v>
      </c>
      <c r="H290" s="132">
        <v>0.2</v>
      </c>
    </row>
    <row r="291" spans="1:8">
      <c r="A291" s="132">
        <v>289</v>
      </c>
      <c r="B291" s="132">
        <v>13700</v>
      </c>
      <c r="C291" s="132" t="s">
        <v>617</v>
      </c>
      <c r="E291" s="134">
        <f t="shared" si="4"/>
        <v>289</v>
      </c>
      <c r="F291" s="150">
        <v>0.2</v>
      </c>
      <c r="G291" s="132">
        <v>1</v>
      </c>
      <c r="H291" s="132">
        <v>0.2</v>
      </c>
    </row>
    <row r="292" spans="1:8">
      <c r="A292" s="132">
        <v>290</v>
      </c>
      <c r="B292" s="132">
        <v>47950</v>
      </c>
      <c r="C292" s="132" t="s">
        <v>617</v>
      </c>
      <c r="E292" s="134">
        <f t="shared" si="4"/>
        <v>290</v>
      </c>
      <c r="F292" s="150">
        <v>0.2</v>
      </c>
      <c r="G292" s="132">
        <v>1</v>
      </c>
      <c r="H292" s="132">
        <v>0.2</v>
      </c>
    </row>
    <row r="293" spans="1:8">
      <c r="A293" s="132">
        <v>291</v>
      </c>
      <c r="B293" s="132">
        <v>13800</v>
      </c>
      <c r="C293" s="132" t="s">
        <v>618</v>
      </c>
      <c r="E293" s="134">
        <f t="shared" si="4"/>
        <v>291</v>
      </c>
      <c r="F293" s="150">
        <v>0.2</v>
      </c>
      <c r="G293" s="132">
        <v>1</v>
      </c>
      <c r="H293" s="132">
        <v>0.2</v>
      </c>
    </row>
    <row r="294" spans="1:8">
      <c r="A294" s="132">
        <v>292</v>
      </c>
      <c r="B294" s="132">
        <v>13800</v>
      </c>
      <c r="C294" s="132" t="s">
        <v>618</v>
      </c>
      <c r="E294" s="134">
        <f t="shared" si="4"/>
        <v>292</v>
      </c>
      <c r="F294" s="150">
        <v>0.2</v>
      </c>
      <c r="G294" s="132">
        <v>1</v>
      </c>
      <c r="H294" s="132">
        <v>0.2</v>
      </c>
    </row>
    <row r="295" spans="1:8">
      <c r="A295" s="132">
        <v>293</v>
      </c>
      <c r="B295" s="132">
        <v>13800</v>
      </c>
      <c r="C295" s="132" t="s">
        <v>618</v>
      </c>
      <c r="E295" s="134">
        <f t="shared" si="4"/>
        <v>293</v>
      </c>
      <c r="F295" s="150">
        <v>0.2</v>
      </c>
      <c r="G295" s="132">
        <v>1</v>
      </c>
      <c r="H295" s="132">
        <v>0.2</v>
      </c>
    </row>
    <row r="296" spans="1:8">
      <c r="A296" s="132">
        <v>294</v>
      </c>
      <c r="B296" s="132">
        <v>13900</v>
      </c>
      <c r="C296" s="132" t="s">
        <v>619</v>
      </c>
      <c r="E296" s="134">
        <f t="shared" si="4"/>
        <v>294</v>
      </c>
      <c r="F296" s="150">
        <v>0.2</v>
      </c>
      <c r="G296" s="132">
        <v>1</v>
      </c>
      <c r="H296" s="132">
        <v>0.2</v>
      </c>
    </row>
    <row r="297" spans="1:8">
      <c r="A297" s="132">
        <v>295</v>
      </c>
      <c r="B297" s="132">
        <v>48650</v>
      </c>
      <c r="C297" s="132" t="s">
        <v>619</v>
      </c>
      <c r="E297" s="134">
        <f t="shared" si="4"/>
        <v>295</v>
      </c>
      <c r="F297" s="150">
        <v>0.2</v>
      </c>
      <c r="G297" s="132">
        <v>1</v>
      </c>
      <c r="H297" s="132">
        <v>0.2</v>
      </c>
    </row>
    <row r="298" spans="1:8">
      <c r="A298" s="132">
        <v>296</v>
      </c>
      <c r="B298" s="132">
        <v>13900</v>
      </c>
      <c r="C298" s="132" t="s">
        <v>619</v>
      </c>
      <c r="E298" s="134">
        <f t="shared" si="4"/>
        <v>296</v>
      </c>
      <c r="F298" s="150">
        <v>0.2</v>
      </c>
      <c r="G298" s="132">
        <v>1</v>
      </c>
      <c r="H298" s="132">
        <v>0.2</v>
      </c>
    </row>
    <row r="299" spans="1:8">
      <c r="A299" s="132">
        <v>297</v>
      </c>
      <c r="B299" s="132">
        <v>14000</v>
      </c>
      <c r="C299" s="132" t="s">
        <v>620</v>
      </c>
      <c r="E299" s="134">
        <f t="shared" si="4"/>
        <v>297</v>
      </c>
      <c r="F299" s="150">
        <v>0.2</v>
      </c>
      <c r="G299" s="132">
        <v>1</v>
      </c>
      <c r="H299" s="132">
        <v>0.2</v>
      </c>
    </row>
    <row r="300" spans="1:8">
      <c r="A300" s="132">
        <v>298</v>
      </c>
      <c r="B300" s="132">
        <v>14000</v>
      </c>
      <c r="C300" s="132" t="s">
        <v>620</v>
      </c>
      <c r="E300" s="134">
        <f t="shared" si="4"/>
        <v>298</v>
      </c>
      <c r="F300" s="150">
        <v>0.2</v>
      </c>
      <c r="G300" s="132">
        <v>1</v>
      </c>
      <c r="H300" s="132">
        <v>0.2</v>
      </c>
    </row>
    <row r="301" spans="1:8">
      <c r="A301" s="132">
        <v>299</v>
      </c>
      <c r="B301" s="132">
        <v>14000</v>
      </c>
      <c r="C301" s="132" t="s">
        <v>620</v>
      </c>
      <c r="E301" s="134">
        <f t="shared" si="4"/>
        <v>299</v>
      </c>
      <c r="F301" s="150">
        <v>0.2</v>
      </c>
      <c r="G301" s="132">
        <v>1</v>
      </c>
      <c r="H301" s="132">
        <v>0.2</v>
      </c>
    </row>
    <row r="302" spans="1:8">
      <c r="A302" s="132">
        <v>300</v>
      </c>
      <c r="B302" s="132">
        <v>49350</v>
      </c>
      <c r="C302" s="132" t="s">
        <v>621</v>
      </c>
      <c r="E302" s="134">
        <f t="shared" si="4"/>
        <v>300</v>
      </c>
      <c r="F302" s="150">
        <v>0.2</v>
      </c>
      <c r="G302" s="132">
        <v>1</v>
      </c>
      <c r="H302" s="132">
        <v>0.2</v>
      </c>
    </row>
    <row r="303" spans="1:8">
      <c r="A303" s="132">
        <v>301</v>
      </c>
      <c r="B303" s="132">
        <v>14100</v>
      </c>
      <c r="C303" s="132" t="s">
        <v>621</v>
      </c>
      <c r="E303" s="134">
        <f t="shared" si="4"/>
        <v>301</v>
      </c>
      <c r="F303" s="150">
        <v>0.2</v>
      </c>
      <c r="G303" s="132">
        <v>1</v>
      </c>
      <c r="H303" s="132">
        <v>0.2</v>
      </c>
    </row>
    <row r="304" spans="1:8">
      <c r="A304" s="132">
        <v>302</v>
      </c>
      <c r="B304" s="132">
        <v>14100</v>
      </c>
      <c r="C304" s="132" t="s">
        <v>621</v>
      </c>
      <c r="E304" s="134">
        <f t="shared" si="4"/>
        <v>302</v>
      </c>
      <c r="F304" s="150">
        <v>0.2</v>
      </c>
      <c r="G304" s="132">
        <v>1</v>
      </c>
      <c r="H304" s="132">
        <v>0.2</v>
      </c>
    </row>
    <row r="305" spans="1:8">
      <c r="A305" s="132">
        <v>303</v>
      </c>
      <c r="B305" s="132">
        <v>14200</v>
      </c>
      <c r="C305" s="132" t="s">
        <v>622</v>
      </c>
      <c r="E305" s="134">
        <f t="shared" si="4"/>
        <v>303</v>
      </c>
      <c r="F305" s="150">
        <v>0.2</v>
      </c>
      <c r="G305" s="132">
        <v>1</v>
      </c>
      <c r="H305" s="132">
        <v>0.2</v>
      </c>
    </row>
    <row r="306" spans="1:8">
      <c r="A306" s="132">
        <v>304</v>
      </c>
      <c r="B306" s="132">
        <v>14200</v>
      </c>
      <c r="C306" s="132" t="s">
        <v>622</v>
      </c>
      <c r="E306" s="134">
        <f t="shared" si="4"/>
        <v>304</v>
      </c>
      <c r="F306" s="150">
        <v>0.2</v>
      </c>
      <c r="G306" s="132">
        <v>1</v>
      </c>
      <c r="H306" s="132">
        <v>0.2</v>
      </c>
    </row>
    <row r="307" spans="1:8">
      <c r="A307" s="132">
        <v>305</v>
      </c>
      <c r="B307" s="132">
        <v>49700</v>
      </c>
      <c r="C307" s="132" t="s">
        <v>622</v>
      </c>
      <c r="E307" s="134">
        <f t="shared" si="4"/>
        <v>305</v>
      </c>
      <c r="F307" s="150">
        <v>0.2</v>
      </c>
      <c r="G307" s="132">
        <v>1</v>
      </c>
      <c r="H307" s="132">
        <v>0.2</v>
      </c>
    </row>
    <row r="308" spans="1:8">
      <c r="A308" s="132">
        <v>306</v>
      </c>
      <c r="B308" s="132">
        <v>14300</v>
      </c>
      <c r="C308" s="132" t="s">
        <v>623</v>
      </c>
      <c r="E308" s="134">
        <f t="shared" si="4"/>
        <v>306</v>
      </c>
      <c r="F308" s="150">
        <v>0.2</v>
      </c>
      <c r="G308" s="132">
        <v>1</v>
      </c>
      <c r="H308" s="132">
        <v>0.2</v>
      </c>
    </row>
    <row r="309" spans="1:8">
      <c r="A309" s="132">
        <v>307</v>
      </c>
      <c r="B309" s="132">
        <v>14300</v>
      </c>
      <c r="C309" s="132" t="s">
        <v>623</v>
      </c>
      <c r="E309" s="134">
        <f t="shared" si="4"/>
        <v>307</v>
      </c>
      <c r="F309" s="150">
        <v>0.2</v>
      </c>
      <c r="G309" s="132">
        <v>1</v>
      </c>
      <c r="H309" s="132">
        <v>0.2</v>
      </c>
    </row>
    <row r="310" spans="1:8">
      <c r="A310" s="132">
        <v>308</v>
      </c>
      <c r="B310" s="132">
        <v>14300</v>
      </c>
      <c r="C310" s="132" t="s">
        <v>623</v>
      </c>
      <c r="E310" s="134">
        <f t="shared" si="4"/>
        <v>308</v>
      </c>
      <c r="F310" s="150">
        <v>0.2</v>
      </c>
      <c r="G310" s="132">
        <v>1</v>
      </c>
      <c r="H310" s="132">
        <v>0.2</v>
      </c>
    </row>
    <row r="311" spans="1:8">
      <c r="A311" s="132">
        <v>309</v>
      </c>
      <c r="B311" s="132">
        <v>14400</v>
      </c>
      <c r="C311" s="132" t="s">
        <v>624</v>
      </c>
      <c r="E311" s="134">
        <f t="shared" si="4"/>
        <v>309</v>
      </c>
      <c r="F311" s="150">
        <v>0.2</v>
      </c>
      <c r="G311" s="132">
        <v>1</v>
      </c>
      <c r="H311" s="132">
        <v>0.2</v>
      </c>
    </row>
    <row r="312" spans="1:8">
      <c r="A312" s="132">
        <v>310</v>
      </c>
      <c r="B312" s="132">
        <v>50400</v>
      </c>
      <c r="C312" s="132" t="s">
        <v>624</v>
      </c>
      <c r="E312" s="134">
        <f t="shared" si="4"/>
        <v>310</v>
      </c>
      <c r="F312" s="150">
        <v>0.2</v>
      </c>
      <c r="G312" s="132">
        <v>1</v>
      </c>
      <c r="H312" s="132">
        <v>0.2</v>
      </c>
    </row>
    <row r="313" spans="1:8">
      <c r="A313" s="132">
        <v>311</v>
      </c>
      <c r="B313" s="132">
        <v>14400</v>
      </c>
      <c r="C313" s="132" t="s">
        <v>624</v>
      </c>
      <c r="E313" s="134">
        <f t="shared" si="4"/>
        <v>311</v>
      </c>
      <c r="F313" s="150">
        <v>0.2</v>
      </c>
      <c r="G313" s="132">
        <v>1</v>
      </c>
      <c r="H313" s="132">
        <v>0.2</v>
      </c>
    </row>
    <row r="314" spans="1:8">
      <c r="A314" s="132">
        <v>312</v>
      </c>
      <c r="B314" s="132">
        <v>14500</v>
      </c>
      <c r="C314" s="132" t="s">
        <v>625</v>
      </c>
      <c r="E314" s="134">
        <f t="shared" si="4"/>
        <v>312</v>
      </c>
      <c r="F314" s="150">
        <v>0.2</v>
      </c>
      <c r="G314" s="132">
        <v>1</v>
      </c>
      <c r="H314" s="132">
        <v>0.2</v>
      </c>
    </row>
    <row r="315" spans="1:8">
      <c r="A315" s="132">
        <v>313</v>
      </c>
      <c r="B315" s="132">
        <v>14500</v>
      </c>
      <c r="C315" s="132" t="s">
        <v>625</v>
      </c>
      <c r="E315" s="134">
        <f t="shared" si="4"/>
        <v>313</v>
      </c>
      <c r="F315" s="150">
        <v>0.2</v>
      </c>
      <c r="G315" s="132">
        <v>1</v>
      </c>
      <c r="H315" s="132">
        <v>0.2</v>
      </c>
    </row>
    <row r="316" spans="1:8">
      <c r="A316" s="132">
        <v>314</v>
      </c>
      <c r="B316" s="132">
        <v>14500</v>
      </c>
      <c r="C316" s="132" t="s">
        <v>625</v>
      </c>
      <c r="E316" s="134">
        <f t="shared" si="4"/>
        <v>314</v>
      </c>
      <c r="F316" s="150">
        <v>0.2</v>
      </c>
      <c r="G316" s="132">
        <v>1</v>
      </c>
      <c r="H316" s="132">
        <v>0.2</v>
      </c>
    </row>
    <row r="317" spans="1:8">
      <c r="A317" s="132">
        <v>315</v>
      </c>
      <c r="B317" s="132">
        <v>51100</v>
      </c>
      <c r="C317" s="132" t="s">
        <v>626</v>
      </c>
      <c r="E317" s="134">
        <f t="shared" si="4"/>
        <v>315</v>
      </c>
      <c r="F317" s="150">
        <v>0.2</v>
      </c>
      <c r="G317" s="132">
        <v>1</v>
      </c>
      <c r="H317" s="132">
        <v>0.2</v>
      </c>
    </row>
    <row r="318" spans="1:8">
      <c r="A318" s="132">
        <v>316</v>
      </c>
      <c r="B318" s="132">
        <v>14600</v>
      </c>
      <c r="C318" s="132" t="s">
        <v>626</v>
      </c>
      <c r="E318" s="134">
        <f t="shared" si="4"/>
        <v>316</v>
      </c>
      <c r="F318" s="150">
        <v>0.2</v>
      </c>
      <c r="G318" s="132">
        <v>1</v>
      </c>
      <c r="H318" s="132">
        <v>0.2</v>
      </c>
    </row>
    <row r="319" spans="1:8">
      <c r="A319" s="132">
        <v>317</v>
      </c>
      <c r="B319" s="132">
        <v>14600</v>
      </c>
      <c r="C319" s="132" t="s">
        <v>626</v>
      </c>
      <c r="E319" s="134">
        <f t="shared" si="4"/>
        <v>317</v>
      </c>
      <c r="F319" s="150">
        <v>0.2</v>
      </c>
      <c r="G319" s="132">
        <v>1</v>
      </c>
      <c r="H319" s="132">
        <v>0.2</v>
      </c>
    </row>
    <row r="320" spans="1:8">
      <c r="A320" s="132">
        <v>318</v>
      </c>
      <c r="B320" s="132">
        <v>14700</v>
      </c>
      <c r="C320" s="132" t="s">
        <v>627</v>
      </c>
      <c r="E320" s="134">
        <f t="shared" si="4"/>
        <v>318</v>
      </c>
      <c r="F320" s="150">
        <v>0.2</v>
      </c>
      <c r="G320" s="132">
        <v>1</v>
      </c>
      <c r="H320" s="132">
        <v>0.2</v>
      </c>
    </row>
    <row r="321" spans="1:8">
      <c r="A321" s="132">
        <v>319</v>
      </c>
      <c r="B321" s="132">
        <v>14700</v>
      </c>
      <c r="C321" s="132" t="s">
        <v>627</v>
      </c>
      <c r="E321" s="134">
        <f t="shared" si="4"/>
        <v>319</v>
      </c>
      <c r="F321" s="150">
        <v>0.2</v>
      </c>
      <c r="G321" s="132">
        <v>1</v>
      </c>
      <c r="H321" s="132">
        <v>0.2</v>
      </c>
    </row>
    <row r="322" spans="1:8">
      <c r="A322" s="132">
        <v>320</v>
      </c>
      <c r="B322" s="132">
        <v>51450</v>
      </c>
      <c r="C322" s="132" t="s">
        <v>627</v>
      </c>
      <c r="E322" s="134">
        <f t="shared" si="4"/>
        <v>320</v>
      </c>
      <c r="F322" s="150">
        <v>0.2</v>
      </c>
      <c r="G322" s="132">
        <v>1</v>
      </c>
      <c r="H322" s="132">
        <v>0.2</v>
      </c>
    </row>
    <row r="323" spans="1:8">
      <c r="A323" s="132">
        <v>321</v>
      </c>
      <c r="B323" s="132">
        <v>14800</v>
      </c>
      <c r="C323" s="132" t="s">
        <v>628</v>
      </c>
      <c r="E323" s="134">
        <f t="shared" si="4"/>
        <v>321</v>
      </c>
      <c r="F323" s="150">
        <v>0.2</v>
      </c>
      <c r="G323" s="132">
        <v>1</v>
      </c>
      <c r="H323" s="132">
        <v>0.2</v>
      </c>
    </row>
    <row r="324" spans="1:8">
      <c r="A324" s="132">
        <v>322</v>
      </c>
      <c r="B324" s="132">
        <v>14800</v>
      </c>
      <c r="C324" s="132" t="s">
        <v>628</v>
      </c>
      <c r="E324" s="134">
        <f t="shared" ref="E324:E387" si="5">A324</f>
        <v>322</v>
      </c>
      <c r="F324" s="150">
        <v>0.2</v>
      </c>
      <c r="G324" s="132">
        <v>1</v>
      </c>
      <c r="H324" s="132">
        <v>0.2</v>
      </c>
    </row>
    <row r="325" spans="1:8">
      <c r="A325" s="132">
        <v>323</v>
      </c>
      <c r="B325" s="132">
        <v>14800</v>
      </c>
      <c r="C325" s="132" t="s">
        <v>628</v>
      </c>
      <c r="E325" s="134">
        <f t="shared" si="5"/>
        <v>323</v>
      </c>
      <c r="F325" s="150">
        <v>0.2</v>
      </c>
      <c r="G325" s="132">
        <v>1</v>
      </c>
      <c r="H325" s="132">
        <v>0.2</v>
      </c>
    </row>
    <row r="326" spans="1:8">
      <c r="A326" s="132">
        <v>324</v>
      </c>
      <c r="B326" s="132">
        <v>14900</v>
      </c>
      <c r="C326" s="132" t="s">
        <v>629</v>
      </c>
      <c r="E326" s="134">
        <f t="shared" si="5"/>
        <v>324</v>
      </c>
      <c r="F326" s="150">
        <v>0.2</v>
      </c>
      <c r="G326" s="132">
        <v>1</v>
      </c>
      <c r="H326" s="132">
        <v>0.2</v>
      </c>
    </row>
    <row r="327" spans="1:8">
      <c r="A327" s="132">
        <v>325</v>
      </c>
      <c r="B327" s="132">
        <v>52150</v>
      </c>
      <c r="C327" s="132" t="s">
        <v>629</v>
      </c>
      <c r="E327" s="134">
        <f t="shared" si="5"/>
        <v>325</v>
      </c>
      <c r="F327" s="150">
        <v>0.2</v>
      </c>
      <c r="G327" s="132">
        <v>1</v>
      </c>
      <c r="H327" s="132">
        <v>0.2</v>
      </c>
    </row>
    <row r="328" spans="1:8">
      <c r="A328" s="132">
        <v>326</v>
      </c>
      <c r="B328" s="132">
        <v>14900</v>
      </c>
      <c r="C328" s="132" t="s">
        <v>629</v>
      </c>
      <c r="E328" s="134">
        <f t="shared" si="5"/>
        <v>326</v>
      </c>
      <c r="F328" s="150">
        <v>0.2</v>
      </c>
      <c r="G328" s="132">
        <v>1</v>
      </c>
      <c r="H328" s="132">
        <v>0.2</v>
      </c>
    </row>
    <row r="329" spans="1:8">
      <c r="A329" s="132">
        <v>327</v>
      </c>
      <c r="B329" s="132">
        <v>15000</v>
      </c>
      <c r="C329" s="132" t="s">
        <v>630</v>
      </c>
      <c r="E329" s="134">
        <f t="shared" si="5"/>
        <v>327</v>
      </c>
      <c r="F329" s="150">
        <v>0.2</v>
      </c>
      <c r="G329" s="132">
        <v>1</v>
      </c>
      <c r="H329" s="132">
        <v>0.2</v>
      </c>
    </row>
    <row r="330" spans="1:8">
      <c r="A330" s="132">
        <v>328</v>
      </c>
      <c r="B330" s="132">
        <v>15000</v>
      </c>
      <c r="C330" s="132" t="s">
        <v>630</v>
      </c>
      <c r="E330" s="134">
        <f t="shared" si="5"/>
        <v>328</v>
      </c>
      <c r="F330" s="150">
        <v>0.2</v>
      </c>
      <c r="G330" s="132">
        <v>1</v>
      </c>
      <c r="H330" s="132">
        <v>0.2</v>
      </c>
    </row>
    <row r="331" spans="1:8">
      <c r="A331" s="132">
        <v>329</v>
      </c>
      <c r="B331" s="132">
        <v>15000</v>
      </c>
      <c r="C331" s="132" t="s">
        <v>630</v>
      </c>
      <c r="E331" s="134">
        <f t="shared" si="5"/>
        <v>329</v>
      </c>
      <c r="F331" s="150">
        <v>0.2</v>
      </c>
      <c r="G331" s="132">
        <v>1</v>
      </c>
      <c r="H331" s="132">
        <v>0.2</v>
      </c>
    </row>
    <row r="332" spans="1:8">
      <c r="A332" s="132">
        <v>330</v>
      </c>
      <c r="B332" s="132">
        <v>52850</v>
      </c>
      <c r="C332" s="132" t="s">
        <v>631</v>
      </c>
      <c r="E332" s="134">
        <f t="shared" si="5"/>
        <v>330</v>
      </c>
      <c r="F332" s="150">
        <v>0.2</v>
      </c>
      <c r="G332" s="132">
        <v>1</v>
      </c>
      <c r="H332" s="132">
        <v>0.2</v>
      </c>
    </row>
    <row r="333" spans="1:8">
      <c r="A333" s="132">
        <v>331</v>
      </c>
      <c r="B333" s="132">
        <v>15100</v>
      </c>
      <c r="C333" s="132" t="s">
        <v>631</v>
      </c>
      <c r="E333" s="134">
        <f t="shared" si="5"/>
        <v>331</v>
      </c>
      <c r="F333" s="150">
        <v>0.2</v>
      </c>
      <c r="G333" s="132">
        <v>1</v>
      </c>
      <c r="H333" s="132">
        <v>0.2</v>
      </c>
    </row>
    <row r="334" spans="1:8">
      <c r="A334" s="132">
        <v>332</v>
      </c>
      <c r="B334" s="132">
        <v>15100</v>
      </c>
      <c r="C334" s="132" t="s">
        <v>631</v>
      </c>
      <c r="E334" s="134">
        <f t="shared" si="5"/>
        <v>332</v>
      </c>
      <c r="F334" s="150">
        <v>0.2</v>
      </c>
      <c r="G334" s="132">
        <v>1</v>
      </c>
      <c r="H334" s="132">
        <v>0.2</v>
      </c>
    </row>
    <row r="335" spans="1:8">
      <c r="A335" s="132">
        <v>333</v>
      </c>
      <c r="B335" s="132">
        <v>15200</v>
      </c>
      <c r="C335" s="132" t="s">
        <v>632</v>
      </c>
      <c r="E335" s="134">
        <f t="shared" si="5"/>
        <v>333</v>
      </c>
      <c r="F335" s="150">
        <v>0.2</v>
      </c>
      <c r="G335" s="132">
        <v>1</v>
      </c>
      <c r="H335" s="132">
        <v>0.2</v>
      </c>
    </row>
    <row r="336" spans="1:8">
      <c r="A336" s="132">
        <v>334</v>
      </c>
      <c r="B336" s="132">
        <v>15200</v>
      </c>
      <c r="C336" s="132" t="s">
        <v>632</v>
      </c>
      <c r="E336" s="134">
        <f t="shared" si="5"/>
        <v>334</v>
      </c>
      <c r="F336" s="150">
        <v>0.2</v>
      </c>
      <c r="G336" s="132">
        <v>1</v>
      </c>
      <c r="H336" s="132">
        <v>0.2</v>
      </c>
    </row>
    <row r="337" spans="1:8">
      <c r="A337" s="132">
        <v>335</v>
      </c>
      <c r="B337" s="132">
        <v>53200</v>
      </c>
      <c r="C337" s="132" t="s">
        <v>632</v>
      </c>
      <c r="E337" s="134">
        <f t="shared" si="5"/>
        <v>335</v>
      </c>
      <c r="F337" s="150">
        <v>0.2</v>
      </c>
      <c r="G337" s="132">
        <v>1</v>
      </c>
      <c r="H337" s="132">
        <v>0.2</v>
      </c>
    </row>
    <row r="338" spans="1:8">
      <c r="A338" s="132">
        <v>336</v>
      </c>
      <c r="B338" s="132">
        <v>15300</v>
      </c>
      <c r="C338" s="132" t="s">
        <v>633</v>
      </c>
      <c r="E338" s="134">
        <f t="shared" si="5"/>
        <v>336</v>
      </c>
      <c r="F338" s="150">
        <v>0.2</v>
      </c>
      <c r="G338" s="132">
        <v>1</v>
      </c>
      <c r="H338" s="132">
        <v>0.2</v>
      </c>
    </row>
    <row r="339" spans="1:8">
      <c r="A339" s="132">
        <v>337</v>
      </c>
      <c r="B339" s="132">
        <v>15300</v>
      </c>
      <c r="C339" s="132" t="s">
        <v>633</v>
      </c>
      <c r="E339" s="134">
        <f t="shared" si="5"/>
        <v>337</v>
      </c>
      <c r="F339" s="150">
        <v>0.2</v>
      </c>
      <c r="G339" s="132">
        <v>1</v>
      </c>
      <c r="H339" s="132">
        <v>0.2</v>
      </c>
    </row>
    <row r="340" spans="1:8">
      <c r="A340" s="132">
        <v>338</v>
      </c>
      <c r="B340" s="132">
        <v>15300</v>
      </c>
      <c r="C340" s="132" t="s">
        <v>633</v>
      </c>
      <c r="E340" s="134">
        <f t="shared" si="5"/>
        <v>338</v>
      </c>
      <c r="F340" s="150">
        <v>0.2</v>
      </c>
      <c r="G340" s="132">
        <v>1</v>
      </c>
      <c r="H340" s="132">
        <v>0.2</v>
      </c>
    </row>
    <row r="341" spans="1:8">
      <c r="A341" s="132">
        <v>339</v>
      </c>
      <c r="B341" s="132">
        <v>15400</v>
      </c>
      <c r="C341" s="132" t="s">
        <v>634</v>
      </c>
      <c r="E341" s="134">
        <f t="shared" si="5"/>
        <v>339</v>
      </c>
      <c r="F341" s="150">
        <v>0.2</v>
      </c>
      <c r="G341" s="132">
        <v>1</v>
      </c>
      <c r="H341" s="132">
        <v>0.2</v>
      </c>
    </row>
    <row r="342" spans="1:8">
      <c r="A342" s="132">
        <v>340</v>
      </c>
      <c r="B342" s="132">
        <v>53900</v>
      </c>
      <c r="C342" s="132" t="s">
        <v>634</v>
      </c>
      <c r="E342" s="134">
        <f t="shared" si="5"/>
        <v>340</v>
      </c>
      <c r="F342" s="150">
        <v>0.2</v>
      </c>
      <c r="G342" s="132">
        <v>1</v>
      </c>
      <c r="H342" s="132">
        <v>0.2</v>
      </c>
    </row>
    <row r="343" spans="1:8">
      <c r="A343" s="132">
        <v>341</v>
      </c>
      <c r="B343" s="132">
        <v>15400</v>
      </c>
      <c r="C343" s="132" t="s">
        <v>634</v>
      </c>
      <c r="E343" s="134">
        <f t="shared" si="5"/>
        <v>341</v>
      </c>
      <c r="F343" s="150">
        <v>0.2</v>
      </c>
      <c r="G343" s="132">
        <v>1</v>
      </c>
      <c r="H343" s="132">
        <v>0.2</v>
      </c>
    </row>
    <row r="344" spans="1:8">
      <c r="A344" s="132">
        <v>342</v>
      </c>
      <c r="B344" s="132">
        <v>15500</v>
      </c>
      <c r="C344" s="132" t="s">
        <v>635</v>
      </c>
      <c r="E344" s="134">
        <f t="shared" si="5"/>
        <v>342</v>
      </c>
      <c r="F344" s="150">
        <v>0.2</v>
      </c>
      <c r="G344" s="132">
        <v>1</v>
      </c>
      <c r="H344" s="132">
        <v>0.2</v>
      </c>
    </row>
    <row r="345" spans="1:8">
      <c r="A345" s="132">
        <v>343</v>
      </c>
      <c r="B345" s="132">
        <v>15500</v>
      </c>
      <c r="C345" s="132" t="s">
        <v>635</v>
      </c>
      <c r="E345" s="134">
        <f t="shared" si="5"/>
        <v>343</v>
      </c>
      <c r="F345" s="150">
        <v>0.2</v>
      </c>
      <c r="G345" s="132">
        <v>1</v>
      </c>
      <c r="H345" s="132">
        <v>0.2</v>
      </c>
    </row>
    <row r="346" spans="1:8">
      <c r="A346" s="132">
        <v>344</v>
      </c>
      <c r="B346" s="132">
        <v>15500</v>
      </c>
      <c r="C346" s="132" t="s">
        <v>635</v>
      </c>
      <c r="E346" s="134">
        <f t="shared" si="5"/>
        <v>344</v>
      </c>
      <c r="F346" s="150">
        <v>0.2</v>
      </c>
      <c r="G346" s="132">
        <v>1</v>
      </c>
      <c r="H346" s="132">
        <v>0.2</v>
      </c>
    </row>
    <row r="347" spans="1:8">
      <c r="A347" s="132">
        <v>345</v>
      </c>
      <c r="B347" s="132">
        <v>54600</v>
      </c>
      <c r="C347" s="132" t="s">
        <v>636</v>
      </c>
      <c r="E347" s="134">
        <f t="shared" si="5"/>
        <v>345</v>
      </c>
      <c r="F347" s="150">
        <v>0.2</v>
      </c>
      <c r="G347" s="132">
        <v>1</v>
      </c>
      <c r="H347" s="132">
        <v>0.2</v>
      </c>
    </row>
    <row r="348" spans="1:8">
      <c r="A348" s="132">
        <v>346</v>
      </c>
      <c r="B348" s="132">
        <v>15600</v>
      </c>
      <c r="C348" s="132" t="s">
        <v>636</v>
      </c>
      <c r="E348" s="134">
        <f t="shared" si="5"/>
        <v>346</v>
      </c>
      <c r="F348" s="150">
        <v>0.2</v>
      </c>
      <c r="G348" s="132">
        <v>1</v>
      </c>
      <c r="H348" s="132">
        <v>0.2</v>
      </c>
    </row>
    <row r="349" spans="1:8">
      <c r="A349" s="132">
        <v>347</v>
      </c>
      <c r="B349" s="132">
        <v>15600</v>
      </c>
      <c r="C349" s="132" t="s">
        <v>636</v>
      </c>
      <c r="E349" s="134">
        <f t="shared" si="5"/>
        <v>347</v>
      </c>
      <c r="F349" s="150">
        <v>0.2</v>
      </c>
      <c r="G349" s="132">
        <v>1</v>
      </c>
      <c r="H349" s="132">
        <v>0.2</v>
      </c>
    </row>
    <row r="350" spans="1:8">
      <c r="A350" s="132">
        <v>348</v>
      </c>
      <c r="B350" s="132">
        <v>15700</v>
      </c>
      <c r="C350" s="132" t="s">
        <v>637</v>
      </c>
      <c r="E350" s="134">
        <f t="shared" si="5"/>
        <v>348</v>
      </c>
      <c r="F350" s="150">
        <v>0.2</v>
      </c>
      <c r="G350" s="132">
        <v>1</v>
      </c>
      <c r="H350" s="132">
        <v>0.2</v>
      </c>
    </row>
    <row r="351" spans="1:8">
      <c r="A351" s="132">
        <v>349</v>
      </c>
      <c r="B351" s="132">
        <v>15700</v>
      </c>
      <c r="C351" s="132" t="s">
        <v>637</v>
      </c>
      <c r="E351" s="134">
        <f t="shared" si="5"/>
        <v>349</v>
      </c>
      <c r="F351" s="150">
        <v>0.2</v>
      </c>
      <c r="G351" s="132">
        <v>1</v>
      </c>
      <c r="H351" s="132">
        <v>0.2</v>
      </c>
    </row>
    <row r="352" spans="1:8">
      <c r="A352" s="132">
        <v>350</v>
      </c>
      <c r="B352" s="132">
        <v>54950</v>
      </c>
      <c r="C352" s="132" t="s">
        <v>637</v>
      </c>
      <c r="E352" s="134">
        <f t="shared" si="5"/>
        <v>350</v>
      </c>
      <c r="F352" s="150">
        <v>0.2</v>
      </c>
      <c r="G352" s="132">
        <v>1</v>
      </c>
      <c r="H352" s="132">
        <v>0.2</v>
      </c>
    </row>
    <row r="353" spans="1:8">
      <c r="A353" s="132">
        <v>351</v>
      </c>
      <c r="B353" s="132">
        <v>15800</v>
      </c>
      <c r="C353" s="132" t="s">
        <v>638</v>
      </c>
      <c r="E353" s="134">
        <f t="shared" si="5"/>
        <v>351</v>
      </c>
      <c r="F353" s="150">
        <v>0.2</v>
      </c>
      <c r="G353" s="132">
        <v>1</v>
      </c>
      <c r="H353" s="132">
        <v>0.2</v>
      </c>
    </row>
    <row r="354" spans="1:8">
      <c r="A354" s="132">
        <v>352</v>
      </c>
      <c r="B354" s="132">
        <v>15800</v>
      </c>
      <c r="C354" s="132" t="s">
        <v>638</v>
      </c>
      <c r="E354" s="134">
        <f t="shared" si="5"/>
        <v>352</v>
      </c>
      <c r="F354" s="150">
        <v>0.2</v>
      </c>
      <c r="G354" s="132">
        <v>1</v>
      </c>
      <c r="H354" s="132">
        <v>0.2</v>
      </c>
    </row>
    <row r="355" spans="1:8">
      <c r="A355" s="132">
        <v>353</v>
      </c>
      <c r="B355" s="132">
        <v>15800</v>
      </c>
      <c r="C355" s="132" t="s">
        <v>638</v>
      </c>
      <c r="E355" s="134">
        <f t="shared" si="5"/>
        <v>353</v>
      </c>
      <c r="F355" s="150">
        <v>0.2</v>
      </c>
      <c r="G355" s="132">
        <v>1</v>
      </c>
      <c r="H355" s="132">
        <v>0.2</v>
      </c>
    </row>
    <row r="356" spans="1:8">
      <c r="A356" s="132">
        <v>354</v>
      </c>
      <c r="B356" s="132">
        <v>15900</v>
      </c>
      <c r="C356" s="132" t="s">
        <v>639</v>
      </c>
      <c r="E356" s="134">
        <f t="shared" si="5"/>
        <v>354</v>
      </c>
      <c r="F356" s="150">
        <v>0.2</v>
      </c>
      <c r="G356" s="132">
        <v>1</v>
      </c>
      <c r="H356" s="132">
        <v>0.2</v>
      </c>
    </row>
    <row r="357" spans="1:8">
      <c r="A357" s="132">
        <v>355</v>
      </c>
      <c r="B357" s="132">
        <v>55650</v>
      </c>
      <c r="C357" s="132" t="s">
        <v>639</v>
      </c>
      <c r="E357" s="134">
        <f t="shared" si="5"/>
        <v>355</v>
      </c>
      <c r="F357" s="150">
        <v>0.2</v>
      </c>
      <c r="G357" s="132">
        <v>1</v>
      </c>
      <c r="H357" s="132">
        <v>0.2</v>
      </c>
    </row>
    <row r="358" spans="1:8">
      <c r="A358" s="132">
        <v>356</v>
      </c>
      <c r="B358" s="132">
        <v>15900</v>
      </c>
      <c r="C358" s="132" t="s">
        <v>639</v>
      </c>
      <c r="E358" s="134">
        <f t="shared" si="5"/>
        <v>356</v>
      </c>
      <c r="F358" s="150">
        <v>0.2</v>
      </c>
      <c r="G358" s="132">
        <v>1</v>
      </c>
      <c r="H358" s="132">
        <v>0.2</v>
      </c>
    </row>
    <row r="359" spans="1:8">
      <c r="A359" s="132">
        <v>357</v>
      </c>
      <c r="B359" s="132">
        <v>16000</v>
      </c>
      <c r="C359" s="132" t="s">
        <v>640</v>
      </c>
      <c r="E359" s="134">
        <f t="shared" si="5"/>
        <v>357</v>
      </c>
      <c r="F359" s="150">
        <v>0.2</v>
      </c>
      <c r="G359" s="132">
        <v>1</v>
      </c>
      <c r="H359" s="132">
        <v>0.2</v>
      </c>
    </row>
    <row r="360" spans="1:8">
      <c r="A360" s="132">
        <v>358</v>
      </c>
      <c r="B360" s="132">
        <v>16000</v>
      </c>
      <c r="C360" s="132" t="s">
        <v>640</v>
      </c>
      <c r="E360" s="134">
        <f t="shared" si="5"/>
        <v>358</v>
      </c>
      <c r="F360" s="150">
        <v>0.2</v>
      </c>
      <c r="G360" s="132">
        <v>1</v>
      </c>
      <c r="H360" s="132">
        <v>0.2</v>
      </c>
    </row>
    <row r="361" spans="1:8">
      <c r="A361" s="132">
        <v>359</v>
      </c>
      <c r="B361" s="132">
        <v>16000</v>
      </c>
      <c r="C361" s="132" t="s">
        <v>640</v>
      </c>
      <c r="E361" s="134">
        <f t="shared" si="5"/>
        <v>359</v>
      </c>
      <c r="F361" s="150">
        <v>0.2</v>
      </c>
      <c r="G361" s="132">
        <v>1</v>
      </c>
      <c r="H361" s="132">
        <v>0.2</v>
      </c>
    </row>
    <row r="362" spans="1:8">
      <c r="A362" s="132">
        <v>360</v>
      </c>
      <c r="B362" s="132">
        <v>56350</v>
      </c>
      <c r="C362" s="132" t="s">
        <v>641</v>
      </c>
      <c r="E362" s="134">
        <f t="shared" si="5"/>
        <v>360</v>
      </c>
      <c r="F362" s="150">
        <v>0.2</v>
      </c>
      <c r="G362" s="132">
        <v>1</v>
      </c>
      <c r="H362" s="132">
        <v>0.2</v>
      </c>
    </row>
    <row r="363" spans="1:8">
      <c r="A363" s="132">
        <v>361</v>
      </c>
      <c r="B363" s="132">
        <v>16100</v>
      </c>
      <c r="C363" s="132" t="s">
        <v>641</v>
      </c>
      <c r="E363" s="134">
        <f t="shared" si="5"/>
        <v>361</v>
      </c>
      <c r="F363" s="150">
        <v>0.2</v>
      </c>
      <c r="G363" s="132">
        <v>1</v>
      </c>
      <c r="H363" s="132">
        <v>0.2</v>
      </c>
    </row>
    <row r="364" spans="1:8">
      <c r="A364" s="132">
        <v>362</v>
      </c>
      <c r="B364" s="132">
        <v>16100</v>
      </c>
      <c r="C364" s="132" t="s">
        <v>641</v>
      </c>
      <c r="E364" s="134">
        <f t="shared" si="5"/>
        <v>362</v>
      </c>
      <c r="F364" s="150">
        <v>0.2</v>
      </c>
      <c r="G364" s="132">
        <v>1</v>
      </c>
      <c r="H364" s="132">
        <v>0.2</v>
      </c>
    </row>
    <row r="365" spans="1:8">
      <c r="A365" s="132">
        <v>363</v>
      </c>
      <c r="B365" s="132">
        <v>16200</v>
      </c>
      <c r="C365" s="132" t="s">
        <v>642</v>
      </c>
      <c r="E365" s="134">
        <f t="shared" si="5"/>
        <v>363</v>
      </c>
      <c r="F365" s="150">
        <v>0.2</v>
      </c>
      <c r="G365" s="132">
        <v>1</v>
      </c>
      <c r="H365" s="132">
        <v>0.2</v>
      </c>
    </row>
    <row r="366" spans="1:8">
      <c r="A366" s="132">
        <v>364</v>
      </c>
      <c r="B366" s="132">
        <v>16200</v>
      </c>
      <c r="C366" s="132" t="s">
        <v>642</v>
      </c>
      <c r="E366" s="134">
        <f t="shared" si="5"/>
        <v>364</v>
      </c>
      <c r="F366" s="150">
        <v>0.2</v>
      </c>
      <c r="G366" s="132">
        <v>1</v>
      </c>
      <c r="H366" s="132">
        <v>0.2</v>
      </c>
    </row>
    <row r="367" spans="1:8">
      <c r="A367" s="132">
        <v>365</v>
      </c>
      <c r="B367" s="132">
        <v>56700</v>
      </c>
      <c r="C367" s="132" t="s">
        <v>642</v>
      </c>
      <c r="E367" s="134">
        <f t="shared" si="5"/>
        <v>365</v>
      </c>
      <c r="F367" s="150">
        <v>0.2</v>
      </c>
      <c r="G367" s="132">
        <v>1</v>
      </c>
      <c r="H367" s="132">
        <v>0.2</v>
      </c>
    </row>
    <row r="368" spans="1:8">
      <c r="A368" s="132">
        <v>366</v>
      </c>
      <c r="B368" s="132">
        <v>16300</v>
      </c>
      <c r="C368" s="132" t="s">
        <v>643</v>
      </c>
      <c r="E368" s="134">
        <f t="shared" si="5"/>
        <v>366</v>
      </c>
      <c r="F368" s="150">
        <v>0.2</v>
      </c>
      <c r="G368" s="132">
        <v>1</v>
      </c>
      <c r="H368" s="132">
        <v>0.2</v>
      </c>
    </row>
    <row r="369" spans="1:8">
      <c r="A369" s="132">
        <v>367</v>
      </c>
      <c r="B369" s="132">
        <v>16300</v>
      </c>
      <c r="C369" s="132" t="s">
        <v>643</v>
      </c>
      <c r="E369" s="134">
        <f t="shared" si="5"/>
        <v>367</v>
      </c>
      <c r="F369" s="150">
        <v>0.2</v>
      </c>
      <c r="G369" s="132">
        <v>1</v>
      </c>
      <c r="H369" s="132">
        <v>0.2</v>
      </c>
    </row>
    <row r="370" spans="1:8">
      <c r="A370" s="132">
        <v>368</v>
      </c>
      <c r="B370" s="132">
        <v>16300</v>
      </c>
      <c r="C370" s="132" t="s">
        <v>643</v>
      </c>
      <c r="E370" s="134">
        <f t="shared" si="5"/>
        <v>368</v>
      </c>
      <c r="F370" s="150">
        <v>0.2</v>
      </c>
      <c r="G370" s="132">
        <v>1</v>
      </c>
      <c r="H370" s="132">
        <v>0.2</v>
      </c>
    </row>
    <row r="371" spans="1:8">
      <c r="A371" s="132">
        <v>369</v>
      </c>
      <c r="B371" s="132">
        <v>16400</v>
      </c>
      <c r="C371" s="132" t="s">
        <v>644</v>
      </c>
      <c r="E371" s="134">
        <f t="shared" si="5"/>
        <v>369</v>
      </c>
      <c r="F371" s="150">
        <v>0.2</v>
      </c>
      <c r="G371" s="132">
        <v>1</v>
      </c>
      <c r="H371" s="132">
        <v>0.2</v>
      </c>
    </row>
    <row r="372" spans="1:8">
      <c r="A372" s="132">
        <v>370</v>
      </c>
      <c r="B372" s="132">
        <v>57400</v>
      </c>
      <c r="C372" s="132" t="s">
        <v>644</v>
      </c>
      <c r="E372" s="134">
        <f t="shared" si="5"/>
        <v>370</v>
      </c>
      <c r="F372" s="150">
        <v>0.2</v>
      </c>
      <c r="G372" s="132">
        <v>1</v>
      </c>
      <c r="H372" s="132">
        <v>0.2</v>
      </c>
    </row>
    <row r="373" spans="1:8">
      <c r="A373" s="132">
        <v>371</v>
      </c>
      <c r="B373" s="132">
        <v>16400</v>
      </c>
      <c r="C373" s="132" t="s">
        <v>644</v>
      </c>
      <c r="E373" s="134">
        <f t="shared" si="5"/>
        <v>371</v>
      </c>
      <c r="F373" s="150">
        <v>0.2</v>
      </c>
      <c r="G373" s="132">
        <v>1</v>
      </c>
      <c r="H373" s="132">
        <v>0.2</v>
      </c>
    </row>
    <row r="374" spans="1:8">
      <c r="A374" s="132">
        <v>372</v>
      </c>
      <c r="B374" s="132">
        <v>16500</v>
      </c>
      <c r="C374" s="132" t="s">
        <v>645</v>
      </c>
      <c r="E374" s="134">
        <f t="shared" si="5"/>
        <v>372</v>
      </c>
      <c r="F374" s="150">
        <v>0.2</v>
      </c>
      <c r="G374" s="132">
        <v>1</v>
      </c>
      <c r="H374" s="132">
        <v>0.2</v>
      </c>
    </row>
    <row r="375" spans="1:8">
      <c r="A375" s="132">
        <v>373</v>
      </c>
      <c r="B375" s="132">
        <v>16500</v>
      </c>
      <c r="C375" s="132" t="s">
        <v>645</v>
      </c>
      <c r="E375" s="134">
        <f t="shared" si="5"/>
        <v>373</v>
      </c>
      <c r="F375" s="150">
        <v>0.2</v>
      </c>
      <c r="G375" s="132">
        <v>1</v>
      </c>
      <c r="H375" s="132">
        <v>0.2</v>
      </c>
    </row>
    <row r="376" spans="1:8">
      <c r="A376" s="132">
        <v>374</v>
      </c>
      <c r="B376" s="132">
        <v>16500</v>
      </c>
      <c r="C376" s="132" t="s">
        <v>645</v>
      </c>
      <c r="E376" s="134">
        <f t="shared" si="5"/>
        <v>374</v>
      </c>
      <c r="F376" s="150">
        <v>0.2</v>
      </c>
      <c r="G376" s="132">
        <v>1</v>
      </c>
      <c r="H376" s="132">
        <v>0.2</v>
      </c>
    </row>
    <row r="377" spans="1:8">
      <c r="A377" s="132">
        <v>375</v>
      </c>
      <c r="B377" s="132">
        <v>58100</v>
      </c>
      <c r="C377" s="132" t="s">
        <v>646</v>
      </c>
      <c r="E377" s="134">
        <f t="shared" si="5"/>
        <v>375</v>
      </c>
      <c r="F377" s="150">
        <v>0.2</v>
      </c>
      <c r="G377" s="132">
        <v>1</v>
      </c>
      <c r="H377" s="132">
        <v>0.2</v>
      </c>
    </row>
    <row r="378" spans="1:8">
      <c r="A378" s="132">
        <v>376</v>
      </c>
      <c r="B378" s="132">
        <v>16600</v>
      </c>
      <c r="C378" s="132" t="s">
        <v>646</v>
      </c>
      <c r="E378" s="134">
        <f t="shared" si="5"/>
        <v>376</v>
      </c>
      <c r="F378" s="150">
        <v>0.2</v>
      </c>
      <c r="G378" s="132">
        <v>1</v>
      </c>
      <c r="H378" s="132">
        <v>0.2</v>
      </c>
    </row>
    <row r="379" spans="1:8">
      <c r="A379" s="132">
        <v>377</v>
      </c>
      <c r="B379" s="132">
        <v>16600</v>
      </c>
      <c r="C379" s="132" t="s">
        <v>646</v>
      </c>
      <c r="E379" s="134">
        <f t="shared" si="5"/>
        <v>377</v>
      </c>
      <c r="F379" s="150">
        <v>0.2</v>
      </c>
      <c r="G379" s="132">
        <v>1</v>
      </c>
      <c r="H379" s="132">
        <v>0.2</v>
      </c>
    </row>
    <row r="380" spans="1:8">
      <c r="A380" s="132">
        <v>378</v>
      </c>
      <c r="B380" s="132">
        <v>16700</v>
      </c>
      <c r="C380" s="132" t="s">
        <v>647</v>
      </c>
      <c r="E380" s="134">
        <f t="shared" si="5"/>
        <v>378</v>
      </c>
      <c r="F380" s="150">
        <v>0.2</v>
      </c>
      <c r="G380" s="132">
        <v>1</v>
      </c>
      <c r="H380" s="132">
        <v>0.2</v>
      </c>
    </row>
    <row r="381" spans="1:8">
      <c r="A381" s="132">
        <v>379</v>
      </c>
      <c r="B381" s="132">
        <v>16700</v>
      </c>
      <c r="C381" s="132" t="s">
        <v>647</v>
      </c>
      <c r="E381" s="134">
        <f t="shared" si="5"/>
        <v>379</v>
      </c>
      <c r="F381" s="150">
        <v>0.2</v>
      </c>
      <c r="G381" s="132">
        <v>1</v>
      </c>
      <c r="H381" s="132">
        <v>0.2</v>
      </c>
    </row>
    <row r="382" spans="1:8">
      <c r="A382" s="132">
        <v>380</v>
      </c>
      <c r="B382" s="132">
        <v>58450</v>
      </c>
      <c r="C382" s="132" t="s">
        <v>647</v>
      </c>
      <c r="E382" s="134">
        <f t="shared" si="5"/>
        <v>380</v>
      </c>
      <c r="F382" s="150">
        <v>0.2</v>
      </c>
      <c r="G382" s="132">
        <v>1</v>
      </c>
      <c r="H382" s="132">
        <v>0.2</v>
      </c>
    </row>
    <row r="383" spans="1:8">
      <c r="A383" s="132">
        <v>381</v>
      </c>
      <c r="B383" s="132">
        <v>16800</v>
      </c>
      <c r="C383" s="132" t="s">
        <v>648</v>
      </c>
      <c r="E383" s="134">
        <f t="shared" si="5"/>
        <v>381</v>
      </c>
      <c r="F383" s="150">
        <v>0.2</v>
      </c>
      <c r="G383" s="132">
        <v>1</v>
      </c>
      <c r="H383" s="132">
        <v>0.2</v>
      </c>
    </row>
    <row r="384" spans="1:8">
      <c r="A384" s="132">
        <v>382</v>
      </c>
      <c r="B384" s="132">
        <v>16800</v>
      </c>
      <c r="C384" s="132" t="s">
        <v>648</v>
      </c>
      <c r="E384" s="134">
        <f t="shared" si="5"/>
        <v>382</v>
      </c>
      <c r="F384" s="150">
        <v>0.2</v>
      </c>
      <c r="G384" s="132">
        <v>1</v>
      </c>
      <c r="H384" s="132">
        <v>0.2</v>
      </c>
    </row>
    <row r="385" spans="1:8">
      <c r="A385" s="132">
        <v>383</v>
      </c>
      <c r="B385" s="132">
        <v>16800</v>
      </c>
      <c r="C385" s="132" t="s">
        <v>648</v>
      </c>
      <c r="E385" s="134">
        <f t="shared" si="5"/>
        <v>383</v>
      </c>
      <c r="F385" s="150">
        <v>0.2</v>
      </c>
      <c r="G385" s="132">
        <v>1</v>
      </c>
      <c r="H385" s="132">
        <v>0.2</v>
      </c>
    </row>
    <row r="386" spans="1:8">
      <c r="A386" s="132">
        <v>384</v>
      </c>
      <c r="B386" s="132">
        <v>16900</v>
      </c>
      <c r="C386" s="132" t="s">
        <v>649</v>
      </c>
      <c r="E386" s="134">
        <f t="shared" si="5"/>
        <v>384</v>
      </c>
      <c r="F386" s="150">
        <v>0.2</v>
      </c>
      <c r="G386" s="132">
        <v>1</v>
      </c>
      <c r="H386" s="132">
        <v>0.2</v>
      </c>
    </row>
    <row r="387" spans="1:8">
      <c r="A387" s="132">
        <v>385</v>
      </c>
      <c r="B387" s="132">
        <v>59150</v>
      </c>
      <c r="C387" s="132" t="s">
        <v>649</v>
      </c>
      <c r="E387" s="134">
        <f t="shared" si="5"/>
        <v>385</v>
      </c>
      <c r="F387" s="150">
        <v>0.2</v>
      </c>
      <c r="G387" s="132">
        <v>1</v>
      </c>
      <c r="H387" s="132">
        <v>0.2</v>
      </c>
    </row>
    <row r="388" spans="1:8">
      <c r="A388" s="132">
        <v>386</v>
      </c>
      <c r="B388" s="132">
        <v>16900</v>
      </c>
      <c r="C388" s="132" t="s">
        <v>649</v>
      </c>
      <c r="E388" s="134">
        <f t="shared" ref="E388:E451" si="6">A388</f>
        <v>386</v>
      </c>
      <c r="F388" s="150">
        <v>0.2</v>
      </c>
      <c r="G388" s="132">
        <v>1</v>
      </c>
      <c r="H388" s="132">
        <v>0.2</v>
      </c>
    </row>
    <row r="389" spans="1:8">
      <c r="A389" s="132">
        <v>387</v>
      </c>
      <c r="B389" s="132">
        <v>17000</v>
      </c>
      <c r="C389" s="132" t="s">
        <v>650</v>
      </c>
      <c r="E389" s="134">
        <f t="shared" si="6"/>
        <v>387</v>
      </c>
      <c r="F389" s="150">
        <v>0.2</v>
      </c>
      <c r="G389" s="132">
        <v>1</v>
      </c>
      <c r="H389" s="132">
        <v>0.2</v>
      </c>
    </row>
    <row r="390" spans="1:8">
      <c r="A390" s="132">
        <v>388</v>
      </c>
      <c r="B390" s="132">
        <v>17000</v>
      </c>
      <c r="C390" s="132" t="s">
        <v>650</v>
      </c>
      <c r="E390" s="134">
        <f t="shared" si="6"/>
        <v>388</v>
      </c>
      <c r="F390" s="150">
        <v>0.2</v>
      </c>
      <c r="G390" s="132">
        <v>1</v>
      </c>
      <c r="H390" s="132">
        <v>0.2</v>
      </c>
    </row>
    <row r="391" spans="1:8">
      <c r="A391" s="132">
        <v>389</v>
      </c>
      <c r="B391" s="132">
        <v>17000</v>
      </c>
      <c r="C391" s="132" t="s">
        <v>650</v>
      </c>
      <c r="E391" s="134">
        <f t="shared" si="6"/>
        <v>389</v>
      </c>
      <c r="F391" s="150">
        <v>0.2</v>
      </c>
      <c r="G391" s="132">
        <v>1</v>
      </c>
      <c r="H391" s="132">
        <v>0.2</v>
      </c>
    </row>
    <row r="392" spans="1:8">
      <c r="A392" s="132">
        <v>390</v>
      </c>
      <c r="B392" s="132">
        <v>59850</v>
      </c>
      <c r="C392" s="132" t="s">
        <v>651</v>
      </c>
      <c r="E392" s="134">
        <f t="shared" si="6"/>
        <v>390</v>
      </c>
      <c r="F392" s="150">
        <v>0.2</v>
      </c>
      <c r="G392" s="132">
        <v>1</v>
      </c>
      <c r="H392" s="132">
        <v>0.2</v>
      </c>
    </row>
    <row r="393" spans="1:8">
      <c r="A393" s="132">
        <v>391</v>
      </c>
      <c r="B393" s="132">
        <v>17100</v>
      </c>
      <c r="C393" s="132" t="s">
        <v>651</v>
      </c>
      <c r="E393" s="134">
        <f t="shared" si="6"/>
        <v>391</v>
      </c>
      <c r="F393" s="150">
        <v>0.2</v>
      </c>
      <c r="G393" s="132">
        <v>1</v>
      </c>
      <c r="H393" s="132">
        <v>0.2</v>
      </c>
    </row>
    <row r="394" spans="1:8">
      <c r="A394" s="132">
        <v>392</v>
      </c>
      <c r="B394" s="132">
        <v>17100</v>
      </c>
      <c r="C394" s="132" t="s">
        <v>651</v>
      </c>
      <c r="E394" s="134">
        <f t="shared" si="6"/>
        <v>392</v>
      </c>
      <c r="F394" s="150">
        <v>0.2</v>
      </c>
      <c r="G394" s="132">
        <v>1</v>
      </c>
      <c r="H394" s="132">
        <v>0.2</v>
      </c>
    </row>
    <row r="395" spans="1:8">
      <c r="A395" s="132">
        <v>393</v>
      </c>
      <c r="B395" s="132">
        <v>17200</v>
      </c>
      <c r="C395" s="132" t="s">
        <v>652</v>
      </c>
      <c r="E395" s="134">
        <f t="shared" si="6"/>
        <v>393</v>
      </c>
      <c r="F395" s="150">
        <v>0.2</v>
      </c>
      <c r="G395" s="132">
        <v>1</v>
      </c>
      <c r="H395" s="132">
        <v>0.2</v>
      </c>
    </row>
    <row r="396" spans="1:8">
      <c r="A396" s="132">
        <v>394</v>
      </c>
      <c r="B396" s="132">
        <v>17200</v>
      </c>
      <c r="C396" s="132" t="s">
        <v>652</v>
      </c>
      <c r="E396" s="134">
        <f t="shared" si="6"/>
        <v>394</v>
      </c>
      <c r="F396" s="150">
        <v>0.2</v>
      </c>
      <c r="G396" s="132">
        <v>1</v>
      </c>
      <c r="H396" s="132">
        <v>0.2</v>
      </c>
    </row>
    <row r="397" spans="1:8">
      <c r="A397" s="132">
        <v>395</v>
      </c>
      <c r="B397" s="132">
        <v>60200</v>
      </c>
      <c r="C397" s="132" t="s">
        <v>652</v>
      </c>
      <c r="E397" s="134">
        <f t="shared" si="6"/>
        <v>395</v>
      </c>
      <c r="F397" s="150">
        <v>0.2</v>
      </c>
      <c r="G397" s="132">
        <v>1</v>
      </c>
      <c r="H397" s="132">
        <v>0.2</v>
      </c>
    </row>
    <row r="398" spans="1:8">
      <c r="A398" s="132">
        <v>396</v>
      </c>
      <c r="B398" s="132">
        <v>17300</v>
      </c>
      <c r="C398" s="132" t="s">
        <v>653</v>
      </c>
      <c r="E398" s="134">
        <f t="shared" si="6"/>
        <v>396</v>
      </c>
      <c r="F398" s="150">
        <v>0.2</v>
      </c>
      <c r="G398" s="132">
        <v>1</v>
      </c>
      <c r="H398" s="132">
        <v>0.2</v>
      </c>
    </row>
    <row r="399" spans="1:8">
      <c r="A399" s="132">
        <v>397</v>
      </c>
      <c r="B399" s="132">
        <v>17300</v>
      </c>
      <c r="C399" s="132" t="s">
        <v>653</v>
      </c>
      <c r="E399" s="134">
        <f t="shared" si="6"/>
        <v>397</v>
      </c>
      <c r="F399" s="150">
        <v>0.2</v>
      </c>
      <c r="G399" s="132">
        <v>1</v>
      </c>
      <c r="H399" s="132">
        <v>0.2</v>
      </c>
    </row>
    <row r="400" spans="1:8">
      <c r="A400" s="132">
        <v>398</v>
      </c>
      <c r="B400" s="132">
        <v>17300</v>
      </c>
      <c r="C400" s="132" t="s">
        <v>653</v>
      </c>
      <c r="E400" s="134">
        <f t="shared" si="6"/>
        <v>398</v>
      </c>
      <c r="F400" s="150">
        <v>0.2</v>
      </c>
      <c r="G400" s="132">
        <v>1</v>
      </c>
      <c r="H400" s="132">
        <v>0.2</v>
      </c>
    </row>
    <row r="401" spans="1:8">
      <c r="A401" s="132">
        <v>399</v>
      </c>
      <c r="B401" s="132">
        <v>17400</v>
      </c>
      <c r="C401" s="132" t="s">
        <v>654</v>
      </c>
      <c r="E401" s="134">
        <f t="shared" si="6"/>
        <v>399</v>
      </c>
      <c r="F401" s="150">
        <v>0.2</v>
      </c>
      <c r="G401" s="132">
        <v>1</v>
      </c>
      <c r="H401" s="132">
        <v>0.2</v>
      </c>
    </row>
    <row r="402" spans="1:8">
      <c r="A402" s="132">
        <v>400</v>
      </c>
      <c r="B402" s="132">
        <v>60900</v>
      </c>
      <c r="C402" s="132" t="s">
        <v>654</v>
      </c>
      <c r="E402" s="134">
        <f t="shared" si="6"/>
        <v>400</v>
      </c>
      <c r="F402" s="150">
        <v>0.2</v>
      </c>
      <c r="G402" s="132">
        <v>1</v>
      </c>
      <c r="H402" s="132">
        <v>0.2</v>
      </c>
    </row>
    <row r="403" spans="1:8">
      <c r="A403" s="132">
        <v>401</v>
      </c>
      <c r="B403" s="132">
        <v>17400</v>
      </c>
      <c r="C403" s="132" t="s">
        <v>654</v>
      </c>
      <c r="E403" s="134">
        <f t="shared" si="6"/>
        <v>401</v>
      </c>
      <c r="F403" s="150">
        <v>0.2</v>
      </c>
      <c r="G403" s="132">
        <v>1</v>
      </c>
      <c r="H403" s="132">
        <v>0.2</v>
      </c>
    </row>
    <row r="404" spans="1:8">
      <c r="A404" s="132">
        <v>402</v>
      </c>
      <c r="B404" s="132">
        <v>17500</v>
      </c>
      <c r="C404" s="132" t="s">
        <v>655</v>
      </c>
      <c r="E404" s="134">
        <f t="shared" si="6"/>
        <v>402</v>
      </c>
      <c r="F404" s="150">
        <v>0.2</v>
      </c>
      <c r="G404" s="132">
        <v>1</v>
      </c>
      <c r="H404" s="132">
        <v>0.2</v>
      </c>
    </row>
    <row r="405" spans="1:8">
      <c r="A405" s="132">
        <v>403</v>
      </c>
      <c r="B405" s="132">
        <v>17500</v>
      </c>
      <c r="C405" s="132" t="s">
        <v>655</v>
      </c>
      <c r="E405" s="134">
        <f t="shared" si="6"/>
        <v>403</v>
      </c>
      <c r="F405" s="150">
        <v>0.2</v>
      </c>
      <c r="G405" s="132">
        <v>1</v>
      </c>
      <c r="H405" s="132">
        <v>0.2</v>
      </c>
    </row>
    <row r="406" spans="1:8">
      <c r="A406" s="132">
        <v>404</v>
      </c>
      <c r="B406" s="132">
        <v>17500</v>
      </c>
      <c r="C406" s="132" t="s">
        <v>655</v>
      </c>
      <c r="E406" s="134">
        <f t="shared" si="6"/>
        <v>404</v>
      </c>
      <c r="F406" s="150">
        <v>0.2</v>
      </c>
      <c r="G406" s="132">
        <v>1</v>
      </c>
      <c r="H406" s="132">
        <v>0.2</v>
      </c>
    </row>
    <row r="407" spans="1:8">
      <c r="A407" s="132">
        <v>405</v>
      </c>
      <c r="B407" s="132">
        <v>61600</v>
      </c>
      <c r="C407" s="132" t="s">
        <v>656</v>
      </c>
      <c r="E407" s="134">
        <f t="shared" si="6"/>
        <v>405</v>
      </c>
      <c r="F407" s="150">
        <v>0.2</v>
      </c>
      <c r="G407" s="132">
        <v>1</v>
      </c>
      <c r="H407" s="132">
        <v>0.2</v>
      </c>
    </row>
    <row r="408" spans="1:8">
      <c r="A408" s="132">
        <v>406</v>
      </c>
      <c r="B408" s="132">
        <v>17600</v>
      </c>
      <c r="C408" s="132" t="s">
        <v>656</v>
      </c>
      <c r="E408" s="134">
        <f t="shared" si="6"/>
        <v>406</v>
      </c>
      <c r="F408" s="150">
        <v>0.2</v>
      </c>
      <c r="G408" s="132">
        <v>1</v>
      </c>
      <c r="H408" s="132">
        <v>0.2</v>
      </c>
    </row>
    <row r="409" spans="1:8">
      <c r="A409" s="132">
        <v>407</v>
      </c>
      <c r="B409" s="132">
        <v>17600</v>
      </c>
      <c r="C409" s="132" t="s">
        <v>656</v>
      </c>
      <c r="E409" s="134">
        <f t="shared" si="6"/>
        <v>407</v>
      </c>
      <c r="F409" s="150">
        <v>0.2</v>
      </c>
      <c r="G409" s="132">
        <v>1</v>
      </c>
      <c r="H409" s="132">
        <v>0.2</v>
      </c>
    </row>
    <row r="410" spans="1:8">
      <c r="A410" s="132">
        <v>408</v>
      </c>
      <c r="B410" s="132">
        <v>17700</v>
      </c>
      <c r="C410" s="132" t="s">
        <v>657</v>
      </c>
      <c r="E410" s="134">
        <f t="shared" si="6"/>
        <v>408</v>
      </c>
      <c r="F410" s="150">
        <v>0.2</v>
      </c>
      <c r="G410" s="132">
        <v>1</v>
      </c>
      <c r="H410" s="132">
        <v>0.2</v>
      </c>
    </row>
    <row r="411" spans="1:8">
      <c r="A411" s="132">
        <v>409</v>
      </c>
      <c r="B411" s="132">
        <v>17700</v>
      </c>
      <c r="C411" s="132" t="s">
        <v>657</v>
      </c>
      <c r="E411" s="134">
        <f t="shared" si="6"/>
        <v>409</v>
      </c>
      <c r="F411" s="150">
        <v>0.2</v>
      </c>
      <c r="G411" s="132">
        <v>1</v>
      </c>
      <c r="H411" s="132">
        <v>0.2</v>
      </c>
    </row>
    <row r="412" spans="1:8">
      <c r="A412" s="132">
        <v>410</v>
      </c>
      <c r="B412" s="132">
        <v>61950</v>
      </c>
      <c r="C412" s="132" t="s">
        <v>657</v>
      </c>
      <c r="E412" s="134">
        <f t="shared" si="6"/>
        <v>410</v>
      </c>
      <c r="F412" s="150">
        <v>0.2</v>
      </c>
      <c r="G412" s="132">
        <v>1</v>
      </c>
      <c r="H412" s="132">
        <v>0.2</v>
      </c>
    </row>
    <row r="413" spans="1:8">
      <c r="A413" s="132">
        <v>411</v>
      </c>
      <c r="B413" s="132">
        <v>17800</v>
      </c>
      <c r="C413" s="132" t="s">
        <v>658</v>
      </c>
      <c r="E413" s="134">
        <f t="shared" si="6"/>
        <v>411</v>
      </c>
      <c r="F413" s="150">
        <v>0.2</v>
      </c>
      <c r="G413" s="132">
        <v>1</v>
      </c>
      <c r="H413" s="132">
        <v>0.2</v>
      </c>
    </row>
    <row r="414" spans="1:8">
      <c r="A414" s="132">
        <v>412</v>
      </c>
      <c r="B414" s="132">
        <v>17800</v>
      </c>
      <c r="C414" s="132" t="s">
        <v>658</v>
      </c>
      <c r="E414" s="134">
        <f t="shared" si="6"/>
        <v>412</v>
      </c>
      <c r="F414" s="150">
        <v>0.2</v>
      </c>
      <c r="G414" s="132">
        <v>1</v>
      </c>
      <c r="H414" s="132">
        <v>0.2</v>
      </c>
    </row>
    <row r="415" spans="1:8">
      <c r="A415" s="132">
        <v>413</v>
      </c>
      <c r="B415" s="132">
        <v>17800</v>
      </c>
      <c r="C415" s="132" t="s">
        <v>658</v>
      </c>
      <c r="E415" s="134">
        <f t="shared" si="6"/>
        <v>413</v>
      </c>
      <c r="F415" s="150">
        <v>0.2</v>
      </c>
      <c r="G415" s="132">
        <v>1</v>
      </c>
      <c r="H415" s="132">
        <v>0.2</v>
      </c>
    </row>
    <row r="416" spans="1:8">
      <c r="A416" s="132">
        <v>414</v>
      </c>
      <c r="B416" s="132">
        <v>17900</v>
      </c>
      <c r="C416" s="132" t="s">
        <v>659</v>
      </c>
      <c r="E416" s="134">
        <f t="shared" si="6"/>
        <v>414</v>
      </c>
      <c r="F416" s="150">
        <v>0.2</v>
      </c>
      <c r="G416" s="132">
        <v>1</v>
      </c>
      <c r="H416" s="132">
        <v>0.2</v>
      </c>
    </row>
    <row r="417" spans="1:8">
      <c r="A417" s="132">
        <v>415</v>
      </c>
      <c r="B417" s="132">
        <v>62650</v>
      </c>
      <c r="C417" s="132" t="s">
        <v>659</v>
      </c>
      <c r="E417" s="134">
        <f t="shared" si="6"/>
        <v>415</v>
      </c>
      <c r="F417" s="150">
        <v>0.2</v>
      </c>
      <c r="G417" s="132">
        <v>1</v>
      </c>
      <c r="H417" s="132">
        <v>0.2</v>
      </c>
    </row>
    <row r="418" spans="1:8">
      <c r="A418" s="132">
        <v>416</v>
      </c>
      <c r="B418" s="132">
        <v>17900</v>
      </c>
      <c r="C418" s="132" t="s">
        <v>659</v>
      </c>
      <c r="E418" s="134">
        <f t="shared" si="6"/>
        <v>416</v>
      </c>
      <c r="F418" s="150">
        <v>0.2</v>
      </c>
      <c r="G418" s="132">
        <v>1</v>
      </c>
      <c r="H418" s="132">
        <v>0.2</v>
      </c>
    </row>
    <row r="419" spans="1:8">
      <c r="A419" s="132">
        <v>417</v>
      </c>
      <c r="B419" s="132">
        <v>18000</v>
      </c>
      <c r="C419" s="132" t="s">
        <v>660</v>
      </c>
      <c r="E419" s="134">
        <f t="shared" si="6"/>
        <v>417</v>
      </c>
      <c r="F419" s="150">
        <v>0.2</v>
      </c>
      <c r="G419" s="132">
        <v>1</v>
      </c>
      <c r="H419" s="132">
        <v>0.2</v>
      </c>
    </row>
    <row r="420" spans="1:8">
      <c r="A420" s="132">
        <v>418</v>
      </c>
      <c r="B420" s="132">
        <v>18000</v>
      </c>
      <c r="C420" s="132" t="s">
        <v>660</v>
      </c>
      <c r="E420" s="134">
        <f t="shared" si="6"/>
        <v>418</v>
      </c>
      <c r="F420" s="150">
        <v>0.2</v>
      </c>
      <c r="G420" s="132">
        <v>1</v>
      </c>
      <c r="H420" s="132">
        <v>0.2</v>
      </c>
    </row>
    <row r="421" spans="1:8">
      <c r="A421" s="132">
        <v>419</v>
      </c>
      <c r="B421" s="132">
        <v>18000</v>
      </c>
      <c r="C421" s="132" t="s">
        <v>660</v>
      </c>
      <c r="E421" s="134">
        <f t="shared" si="6"/>
        <v>419</v>
      </c>
      <c r="F421" s="150">
        <v>0.2</v>
      </c>
      <c r="G421" s="132">
        <v>1</v>
      </c>
      <c r="H421" s="132">
        <v>0.2</v>
      </c>
    </row>
    <row r="422" spans="1:8">
      <c r="A422" s="132">
        <v>420</v>
      </c>
      <c r="B422" s="132">
        <v>63350</v>
      </c>
      <c r="C422" s="132" t="s">
        <v>661</v>
      </c>
      <c r="E422" s="134">
        <f t="shared" si="6"/>
        <v>420</v>
      </c>
      <c r="F422" s="150">
        <v>0.2</v>
      </c>
      <c r="G422" s="132">
        <v>1</v>
      </c>
      <c r="H422" s="132">
        <v>0.2</v>
      </c>
    </row>
    <row r="423" spans="1:8">
      <c r="A423" s="132">
        <v>421</v>
      </c>
      <c r="B423" s="132">
        <v>18100</v>
      </c>
      <c r="C423" s="132" t="s">
        <v>661</v>
      </c>
      <c r="E423" s="134">
        <f t="shared" si="6"/>
        <v>421</v>
      </c>
      <c r="F423" s="150">
        <v>0.2</v>
      </c>
      <c r="G423" s="132">
        <v>1</v>
      </c>
      <c r="H423" s="132">
        <v>0.2</v>
      </c>
    </row>
    <row r="424" spans="1:8">
      <c r="A424" s="132">
        <v>422</v>
      </c>
      <c r="B424" s="132">
        <v>18100</v>
      </c>
      <c r="C424" s="132" t="s">
        <v>661</v>
      </c>
      <c r="E424" s="134">
        <f t="shared" si="6"/>
        <v>422</v>
      </c>
      <c r="F424" s="150">
        <v>0.2</v>
      </c>
      <c r="G424" s="132">
        <v>1</v>
      </c>
      <c r="H424" s="132">
        <v>0.2</v>
      </c>
    </row>
    <row r="425" spans="1:8">
      <c r="A425" s="132">
        <v>423</v>
      </c>
      <c r="B425" s="132">
        <v>18200</v>
      </c>
      <c r="C425" s="132" t="s">
        <v>662</v>
      </c>
      <c r="E425" s="134">
        <f t="shared" si="6"/>
        <v>423</v>
      </c>
      <c r="F425" s="150">
        <v>0.2</v>
      </c>
      <c r="G425" s="132">
        <v>1</v>
      </c>
      <c r="H425" s="132">
        <v>0.2</v>
      </c>
    </row>
    <row r="426" spans="1:8">
      <c r="A426" s="132">
        <v>424</v>
      </c>
      <c r="B426" s="132">
        <v>18200</v>
      </c>
      <c r="C426" s="132" t="s">
        <v>662</v>
      </c>
      <c r="E426" s="134">
        <f t="shared" si="6"/>
        <v>424</v>
      </c>
      <c r="F426" s="150">
        <v>0.2</v>
      </c>
      <c r="G426" s="132">
        <v>1</v>
      </c>
      <c r="H426" s="132">
        <v>0.2</v>
      </c>
    </row>
    <row r="427" spans="1:8">
      <c r="A427" s="132">
        <v>425</v>
      </c>
      <c r="B427" s="132">
        <v>63700</v>
      </c>
      <c r="C427" s="132" t="s">
        <v>662</v>
      </c>
      <c r="E427" s="134">
        <f t="shared" si="6"/>
        <v>425</v>
      </c>
      <c r="F427" s="150">
        <v>0.2</v>
      </c>
      <c r="G427" s="132">
        <v>1</v>
      </c>
      <c r="H427" s="132">
        <v>0.2</v>
      </c>
    </row>
    <row r="428" spans="1:8">
      <c r="A428" s="132">
        <v>426</v>
      </c>
      <c r="B428" s="132">
        <v>18300</v>
      </c>
      <c r="C428" s="132" t="s">
        <v>663</v>
      </c>
      <c r="E428" s="134">
        <f t="shared" si="6"/>
        <v>426</v>
      </c>
      <c r="F428" s="150">
        <v>0.2</v>
      </c>
      <c r="G428" s="132">
        <v>1</v>
      </c>
      <c r="H428" s="132">
        <v>0.2</v>
      </c>
    </row>
    <row r="429" spans="1:8">
      <c r="A429" s="132">
        <v>427</v>
      </c>
      <c r="B429" s="132">
        <v>18300</v>
      </c>
      <c r="C429" s="132" t="s">
        <v>663</v>
      </c>
      <c r="E429" s="134">
        <f t="shared" si="6"/>
        <v>427</v>
      </c>
      <c r="F429" s="150">
        <v>0.2</v>
      </c>
      <c r="G429" s="132">
        <v>1</v>
      </c>
      <c r="H429" s="132">
        <v>0.2</v>
      </c>
    </row>
    <row r="430" spans="1:8">
      <c r="A430" s="132">
        <v>428</v>
      </c>
      <c r="B430" s="132">
        <v>18300</v>
      </c>
      <c r="C430" s="132" t="s">
        <v>663</v>
      </c>
      <c r="E430" s="134">
        <f t="shared" si="6"/>
        <v>428</v>
      </c>
      <c r="F430" s="150">
        <v>0.2</v>
      </c>
      <c r="G430" s="132">
        <v>1</v>
      </c>
      <c r="H430" s="132">
        <v>0.2</v>
      </c>
    </row>
    <row r="431" spans="1:8">
      <c r="A431" s="132">
        <v>429</v>
      </c>
      <c r="B431" s="132">
        <v>18400</v>
      </c>
      <c r="C431" s="132" t="s">
        <v>664</v>
      </c>
      <c r="E431" s="134">
        <f t="shared" si="6"/>
        <v>429</v>
      </c>
      <c r="F431" s="150">
        <v>0.2</v>
      </c>
      <c r="G431" s="132">
        <v>1</v>
      </c>
      <c r="H431" s="132">
        <v>0.2</v>
      </c>
    </row>
    <row r="432" spans="1:8">
      <c r="A432" s="132">
        <v>430</v>
      </c>
      <c r="B432" s="132">
        <v>64400</v>
      </c>
      <c r="C432" s="132" t="s">
        <v>664</v>
      </c>
      <c r="E432" s="134">
        <f t="shared" si="6"/>
        <v>430</v>
      </c>
      <c r="F432" s="150">
        <v>0.2</v>
      </c>
      <c r="G432" s="132">
        <v>1</v>
      </c>
      <c r="H432" s="132">
        <v>0.2</v>
      </c>
    </row>
    <row r="433" spans="1:8">
      <c r="A433" s="132">
        <v>431</v>
      </c>
      <c r="B433" s="132">
        <v>18400</v>
      </c>
      <c r="C433" s="132" t="s">
        <v>664</v>
      </c>
      <c r="E433" s="134">
        <f t="shared" si="6"/>
        <v>431</v>
      </c>
      <c r="F433" s="150">
        <v>0.2</v>
      </c>
      <c r="G433" s="132">
        <v>1</v>
      </c>
      <c r="H433" s="132">
        <v>0.2</v>
      </c>
    </row>
    <row r="434" spans="1:8">
      <c r="A434" s="132">
        <v>432</v>
      </c>
      <c r="B434" s="132">
        <v>18500</v>
      </c>
      <c r="C434" s="132" t="s">
        <v>665</v>
      </c>
      <c r="E434" s="134">
        <f t="shared" si="6"/>
        <v>432</v>
      </c>
      <c r="F434" s="150">
        <v>0.2</v>
      </c>
      <c r="G434" s="132">
        <v>1</v>
      </c>
      <c r="H434" s="132">
        <v>0.2</v>
      </c>
    </row>
    <row r="435" spans="1:8">
      <c r="A435" s="132">
        <v>433</v>
      </c>
      <c r="B435" s="132">
        <v>18500</v>
      </c>
      <c r="C435" s="132" t="s">
        <v>665</v>
      </c>
      <c r="E435" s="134">
        <f t="shared" si="6"/>
        <v>433</v>
      </c>
      <c r="F435" s="150">
        <v>0.2</v>
      </c>
      <c r="G435" s="132">
        <v>1</v>
      </c>
      <c r="H435" s="132">
        <v>0.2</v>
      </c>
    </row>
    <row r="436" spans="1:8">
      <c r="A436" s="132">
        <v>434</v>
      </c>
      <c r="B436" s="132">
        <v>18500</v>
      </c>
      <c r="C436" s="132" t="s">
        <v>665</v>
      </c>
      <c r="E436" s="134">
        <f t="shared" si="6"/>
        <v>434</v>
      </c>
      <c r="F436" s="150">
        <v>0.2</v>
      </c>
      <c r="G436" s="132">
        <v>1</v>
      </c>
      <c r="H436" s="132">
        <v>0.2</v>
      </c>
    </row>
    <row r="437" spans="1:8">
      <c r="A437" s="132">
        <v>435</v>
      </c>
      <c r="B437" s="132">
        <v>65100</v>
      </c>
      <c r="C437" s="132" t="s">
        <v>666</v>
      </c>
      <c r="E437" s="134">
        <f t="shared" si="6"/>
        <v>435</v>
      </c>
      <c r="F437" s="150">
        <v>0.2</v>
      </c>
      <c r="G437" s="132">
        <v>1</v>
      </c>
      <c r="H437" s="132">
        <v>0.2</v>
      </c>
    </row>
    <row r="438" spans="1:8">
      <c r="A438" s="132">
        <v>436</v>
      </c>
      <c r="B438" s="132">
        <v>18600</v>
      </c>
      <c r="C438" s="132" t="s">
        <v>666</v>
      </c>
      <c r="E438" s="134">
        <f t="shared" si="6"/>
        <v>436</v>
      </c>
      <c r="F438" s="150">
        <v>0.2</v>
      </c>
      <c r="G438" s="132">
        <v>1</v>
      </c>
      <c r="H438" s="132">
        <v>0.2</v>
      </c>
    </row>
    <row r="439" spans="1:8">
      <c r="A439" s="132">
        <v>437</v>
      </c>
      <c r="B439" s="132">
        <v>18600</v>
      </c>
      <c r="C439" s="132" t="s">
        <v>666</v>
      </c>
      <c r="E439" s="134">
        <f t="shared" si="6"/>
        <v>437</v>
      </c>
      <c r="F439" s="150">
        <v>0.2</v>
      </c>
      <c r="G439" s="132">
        <v>1</v>
      </c>
      <c r="H439" s="132">
        <v>0.2</v>
      </c>
    </row>
    <row r="440" spans="1:8">
      <c r="A440" s="132">
        <v>438</v>
      </c>
      <c r="B440" s="132">
        <v>18700</v>
      </c>
      <c r="C440" s="132" t="s">
        <v>667</v>
      </c>
      <c r="E440" s="134">
        <f t="shared" si="6"/>
        <v>438</v>
      </c>
      <c r="F440" s="150">
        <v>0.2</v>
      </c>
      <c r="G440" s="132">
        <v>1</v>
      </c>
      <c r="H440" s="132">
        <v>0.2</v>
      </c>
    </row>
    <row r="441" spans="1:8">
      <c r="A441" s="132">
        <v>439</v>
      </c>
      <c r="B441" s="132">
        <v>18700</v>
      </c>
      <c r="C441" s="132" t="s">
        <v>667</v>
      </c>
      <c r="E441" s="134">
        <f t="shared" si="6"/>
        <v>439</v>
      </c>
      <c r="F441" s="150">
        <v>0.2</v>
      </c>
      <c r="G441" s="132">
        <v>1</v>
      </c>
      <c r="H441" s="132">
        <v>0.2</v>
      </c>
    </row>
    <row r="442" spans="1:8">
      <c r="A442" s="132">
        <v>440</v>
      </c>
      <c r="B442" s="132">
        <v>65450</v>
      </c>
      <c r="C442" s="132" t="s">
        <v>667</v>
      </c>
      <c r="E442" s="134">
        <f t="shared" si="6"/>
        <v>440</v>
      </c>
      <c r="F442" s="150">
        <v>0.2</v>
      </c>
      <c r="G442" s="132">
        <v>1</v>
      </c>
      <c r="H442" s="132">
        <v>0.2</v>
      </c>
    </row>
    <row r="443" spans="1:8">
      <c r="A443" s="132">
        <v>441</v>
      </c>
      <c r="B443" s="132">
        <v>18800</v>
      </c>
      <c r="C443" s="132" t="s">
        <v>668</v>
      </c>
      <c r="E443" s="134">
        <f t="shared" si="6"/>
        <v>441</v>
      </c>
      <c r="F443" s="150">
        <v>0.2</v>
      </c>
      <c r="G443" s="132">
        <v>1</v>
      </c>
      <c r="H443" s="132">
        <v>0.2</v>
      </c>
    </row>
    <row r="444" spans="1:8">
      <c r="A444" s="132">
        <v>442</v>
      </c>
      <c r="B444" s="132">
        <v>18800</v>
      </c>
      <c r="C444" s="132" t="s">
        <v>668</v>
      </c>
      <c r="E444" s="134">
        <f t="shared" si="6"/>
        <v>442</v>
      </c>
      <c r="F444" s="150">
        <v>0.2</v>
      </c>
      <c r="G444" s="132">
        <v>1</v>
      </c>
      <c r="H444" s="132">
        <v>0.2</v>
      </c>
    </row>
    <row r="445" spans="1:8">
      <c r="A445" s="132">
        <v>443</v>
      </c>
      <c r="B445" s="132">
        <v>18800</v>
      </c>
      <c r="C445" s="132" t="s">
        <v>668</v>
      </c>
      <c r="E445" s="134">
        <f t="shared" si="6"/>
        <v>443</v>
      </c>
      <c r="F445" s="150">
        <v>0.2</v>
      </c>
      <c r="G445" s="132">
        <v>1</v>
      </c>
      <c r="H445" s="132">
        <v>0.2</v>
      </c>
    </row>
    <row r="446" spans="1:8">
      <c r="A446" s="132">
        <v>444</v>
      </c>
      <c r="B446" s="132">
        <v>18900</v>
      </c>
      <c r="C446" s="132" t="s">
        <v>669</v>
      </c>
      <c r="E446" s="134">
        <f t="shared" si="6"/>
        <v>444</v>
      </c>
      <c r="F446" s="150">
        <v>0.2</v>
      </c>
      <c r="G446" s="132">
        <v>1</v>
      </c>
      <c r="H446" s="132">
        <v>0.2</v>
      </c>
    </row>
    <row r="447" spans="1:8">
      <c r="A447" s="132">
        <v>445</v>
      </c>
      <c r="B447" s="132">
        <v>66150</v>
      </c>
      <c r="C447" s="132" t="s">
        <v>669</v>
      </c>
      <c r="E447" s="134">
        <f t="shared" si="6"/>
        <v>445</v>
      </c>
      <c r="F447" s="150">
        <v>0.2</v>
      </c>
      <c r="G447" s="132">
        <v>1</v>
      </c>
      <c r="H447" s="132">
        <v>0.2</v>
      </c>
    </row>
    <row r="448" spans="1:8">
      <c r="A448" s="132">
        <v>446</v>
      </c>
      <c r="B448" s="132">
        <v>18900</v>
      </c>
      <c r="C448" s="132" t="s">
        <v>669</v>
      </c>
      <c r="E448" s="134">
        <f t="shared" si="6"/>
        <v>446</v>
      </c>
      <c r="F448" s="150">
        <v>0.2</v>
      </c>
      <c r="G448" s="132">
        <v>1</v>
      </c>
      <c r="H448" s="132">
        <v>0.2</v>
      </c>
    </row>
    <row r="449" spans="1:8">
      <c r="A449" s="132">
        <v>447</v>
      </c>
      <c r="B449" s="132">
        <v>19000</v>
      </c>
      <c r="C449" s="132" t="s">
        <v>670</v>
      </c>
      <c r="E449" s="134">
        <f t="shared" si="6"/>
        <v>447</v>
      </c>
      <c r="F449" s="150">
        <v>0.2</v>
      </c>
      <c r="G449" s="132">
        <v>1</v>
      </c>
      <c r="H449" s="132">
        <v>0.2</v>
      </c>
    </row>
    <row r="450" spans="1:8">
      <c r="A450" s="132">
        <v>448</v>
      </c>
      <c r="B450" s="132">
        <v>19000</v>
      </c>
      <c r="C450" s="132" t="s">
        <v>670</v>
      </c>
      <c r="E450" s="134">
        <f t="shared" si="6"/>
        <v>448</v>
      </c>
      <c r="F450" s="150">
        <v>0.2</v>
      </c>
      <c r="G450" s="132">
        <v>1</v>
      </c>
      <c r="H450" s="132">
        <v>0.2</v>
      </c>
    </row>
    <row r="451" spans="1:8">
      <c r="A451" s="132">
        <v>449</v>
      </c>
      <c r="B451" s="132">
        <v>19000</v>
      </c>
      <c r="C451" s="132" t="s">
        <v>670</v>
      </c>
      <c r="E451" s="134">
        <f t="shared" si="6"/>
        <v>449</v>
      </c>
      <c r="F451" s="150">
        <v>0.2</v>
      </c>
      <c r="G451" s="132">
        <v>1</v>
      </c>
      <c r="H451" s="132">
        <v>0.2</v>
      </c>
    </row>
    <row r="452" spans="1:8">
      <c r="A452" s="132">
        <v>450</v>
      </c>
      <c r="B452" s="132">
        <v>66850</v>
      </c>
      <c r="C452" s="132" t="s">
        <v>671</v>
      </c>
      <c r="E452" s="134">
        <f t="shared" ref="E452:E515" si="7">A452</f>
        <v>450</v>
      </c>
      <c r="F452" s="150">
        <v>0.2</v>
      </c>
      <c r="G452" s="132">
        <v>1</v>
      </c>
      <c r="H452" s="132">
        <v>0.2</v>
      </c>
    </row>
    <row r="453" spans="1:8">
      <c r="A453" s="132">
        <v>451</v>
      </c>
      <c r="B453" s="132">
        <v>19100</v>
      </c>
      <c r="C453" s="132" t="s">
        <v>671</v>
      </c>
      <c r="E453" s="134">
        <f t="shared" si="7"/>
        <v>451</v>
      </c>
      <c r="F453" s="150">
        <v>0.2</v>
      </c>
      <c r="G453" s="132">
        <v>1</v>
      </c>
      <c r="H453" s="132">
        <v>0.2</v>
      </c>
    </row>
    <row r="454" spans="1:8">
      <c r="A454" s="132">
        <v>452</v>
      </c>
      <c r="B454" s="132">
        <v>19100</v>
      </c>
      <c r="C454" s="132" t="s">
        <v>671</v>
      </c>
      <c r="E454" s="134">
        <f t="shared" si="7"/>
        <v>452</v>
      </c>
      <c r="F454" s="150">
        <v>0.2</v>
      </c>
      <c r="G454" s="132">
        <v>1</v>
      </c>
      <c r="H454" s="132">
        <v>0.2</v>
      </c>
    </row>
    <row r="455" spans="1:8">
      <c r="A455" s="132">
        <v>453</v>
      </c>
      <c r="B455" s="132">
        <v>19200</v>
      </c>
      <c r="C455" s="132" t="s">
        <v>672</v>
      </c>
      <c r="E455" s="134">
        <f t="shared" si="7"/>
        <v>453</v>
      </c>
      <c r="F455" s="150">
        <v>0.2</v>
      </c>
      <c r="G455" s="132">
        <v>1</v>
      </c>
      <c r="H455" s="132">
        <v>0.2</v>
      </c>
    </row>
    <row r="456" spans="1:8">
      <c r="A456" s="132">
        <v>454</v>
      </c>
      <c r="B456" s="132">
        <v>19200</v>
      </c>
      <c r="C456" s="132" t="s">
        <v>672</v>
      </c>
      <c r="E456" s="134">
        <f t="shared" si="7"/>
        <v>454</v>
      </c>
      <c r="F456" s="150">
        <v>0.2</v>
      </c>
      <c r="G456" s="132">
        <v>1</v>
      </c>
      <c r="H456" s="132">
        <v>0.2</v>
      </c>
    </row>
    <row r="457" spans="1:8">
      <c r="A457" s="132">
        <v>455</v>
      </c>
      <c r="B457" s="132">
        <v>67200</v>
      </c>
      <c r="C457" s="132" t="s">
        <v>672</v>
      </c>
      <c r="E457" s="134">
        <f t="shared" si="7"/>
        <v>455</v>
      </c>
      <c r="F457" s="150">
        <v>0.2</v>
      </c>
      <c r="G457" s="132">
        <v>1</v>
      </c>
      <c r="H457" s="132">
        <v>0.2</v>
      </c>
    </row>
    <row r="458" spans="1:8">
      <c r="A458" s="132">
        <v>456</v>
      </c>
      <c r="B458" s="132">
        <v>19300</v>
      </c>
      <c r="C458" s="132" t="s">
        <v>673</v>
      </c>
      <c r="E458" s="134">
        <f t="shared" si="7"/>
        <v>456</v>
      </c>
      <c r="F458" s="150">
        <v>0.2</v>
      </c>
      <c r="G458" s="132">
        <v>1</v>
      </c>
      <c r="H458" s="132">
        <v>0.2</v>
      </c>
    </row>
    <row r="459" spans="1:8">
      <c r="A459" s="132">
        <v>457</v>
      </c>
      <c r="B459" s="132">
        <v>19300</v>
      </c>
      <c r="C459" s="132" t="s">
        <v>673</v>
      </c>
      <c r="E459" s="134">
        <f t="shared" si="7"/>
        <v>457</v>
      </c>
      <c r="F459" s="150">
        <v>0.2</v>
      </c>
      <c r="G459" s="132">
        <v>1</v>
      </c>
      <c r="H459" s="132">
        <v>0.2</v>
      </c>
    </row>
    <row r="460" spans="1:8">
      <c r="A460" s="132">
        <v>458</v>
      </c>
      <c r="B460" s="132">
        <v>19300</v>
      </c>
      <c r="C460" s="132" t="s">
        <v>673</v>
      </c>
      <c r="E460" s="134">
        <f t="shared" si="7"/>
        <v>458</v>
      </c>
      <c r="F460" s="150">
        <v>0.2</v>
      </c>
      <c r="G460" s="132">
        <v>1</v>
      </c>
      <c r="H460" s="132">
        <v>0.2</v>
      </c>
    </row>
    <row r="461" spans="1:8">
      <c r="A461" s="132">
        <v>459</v>
      </c>
      <c r="B461" s="132">
        <v>19400</v>
      </c>
      <c r="C461" s="132" t="s">
        <v>674</v>
      </c>
      <c r="E461" s="134">
        <f t="shared" si="7"/>
        <v>459</v>
      </c>
      <c r="F461" s="150">
        <v>0.2</v>
      </c>
      <c r="G461" s="132">
        <v>1</v>
      </c>
      <c r="H461" s="132">
        <v>0.2</v>
      </c>
    </row>
    <row r="462" spans="1:8">
      <c r="A462" s="132">
        <v>460</v>
      </c>
      <c r="B462" s="132">
        <v>67900</v>
      </c>
      <c r="C462" s="132" t="s">
        <v>674</v>
      </c>
      <c r="E462" s="134">
        <f t="shared" si="7"/>
        <v>460</v>
      </c>
      <c r="F462" s="150">
        <v>0.2</v>
      </c>
      <c r="G462" s="132">
        <v>1</v>
      </c>
      <c r="H462" s="132">
        <v>0.2</v>
      </c>
    </row>
    <row r="463" spans="1:8">
      <c r="A463" s="132">
        <v>461</v>
      </c>
      <c r="B463" s="132">
        <v>19400</v>
      </c>
      <c r="C463" s="132" t="s">
        <v>674</v>
      </c>
      <c r="E463" s="134">
        <f t="shared" si="7"/>
        <v>461</v>
      </c>
      <c r="F463" s="150">
        <v>0.2</v>
      </c>
      <c r="G463" s="132">
        <v>1</v>
      </c>
      <c r="H463" s="132">
        <v>0.2</v>
      </c>
    </row>
    <row r="464" spans="1:8">
      <c r="A464" s="132">
        <v>462</v>
      </c>
      <c r="B464" s="132">
        <v>19500</v>
      </c>
      <c r="C464" s="132" t="s">
        <v>675</v>
      </c>
      <c r="E464" s="134">
        <f t="shared" si="7"/>
        <v>462</v>
      </c>
      <c r="F464" s="150">
        <v>0.2</v>
      </c>
      <c r="G464" s="132">
        <v>1</v>
      </c>
      <c r="H464" s="132">
        <v>0.2</v>
      </c>
    </row>
    <row r="465" spans="1:8">
      <c r="A465" s="132">
        <v>463</v>
      </c>
      <c r="B465" s="132">
        <v>19500</v>
      </c>
      <c r="C465" s="132" t="s">
        <v>675</v>
      </c>
      <c r="E465" s="134">
        <f t="shared" si="7"/>
        <v>463</v>
      </c>
      <c r="F465" s="150">
        <v>0.2</v>
      </c>
      <c r="G465" s="132">
        <v>1</v>
      </c>
      <c r="H465" s="132">
        <v>0.2</v>
      </c>
    </row>
    <row r="466" spans="1:8">
      <c r="A466" s="132">
        <v>464</v>
      </c>
      <c r="B466" s="132">
        <v>19500</v>
      </c>
      <c r="C466" s="132" t="s">
        <v>675</v>
      </c>
      <c r="E466" s="134">
        <f t="shared" si="7"/>
        <v>464</v>
      </c>
      <c r="F466" s="150">
        <v>0.2</v>
      </c>
      <c r="G466" s="132">
        <v>1</v>
      </c>
      <c r="H466" s="132">
        <v>0.2</v>
      </c>
    </row>
    <row r="467" spans="1:8">
      <c r="A467" s="132">
        <v>465</v>
      </c>
      <c r="B467" s="132">
        <v>68600</v>
      </c>
      <c r="C467" s="132" t="s">
        <v>676</v>
      </c>
      <c r="E467" s="134">
        <f t="shared" si="7"/>
        <v>465</v>
      </c>
      <c r="F467" s="150">
        <v>0.2</v>
      </c>
      <c r="G467" s="132">
        <v>1</v>
      </c>
      <c r="H467" s="132">
        <v>0.2</v>
      </c>
    </row>
    <row r="468" spans="1:8">
      <c r="A468" s="132">
        <v>466</v>
      </c>
      <c r="B468" s="132">
        <v>19600</v>
      </c>
      <c r="C468" s="132" t="s">
        <v>676</v>
      </c>
      <c r="E468" s="134">
        <f t="shared" si="7"/>
        <v>466</v>
      </c>
      <c r="F468" s="150">
        <v>0.2</v>
      </c>
      <c r="G468" s="132">
        <v>1</v>
      </c>
      <c r="H468" s="132">
        <v>0.2</v>
      </c>
    </row>
    <row r="469" spans="1:8">
      <c r="A469" s="132">
        <v>467</v>
      </c>
      <c r="B469" s="132">
        <v>19600</v>
      </c>
      <c r="C469" s="132" t="s">
        <v>676</v>
      </c>
      <c r="E469" s="134">
        <f t="shared" si="7"/>
        <v>467</v>
      </c>
      <c r="F469" s="150">
        <v>0.2</v>
      </c>
      <c r="G469" s="132">
        <v>1</v>
      </c>
      <c r="H469" s="132">
        <v>0.2</v>
      </c>
    </row>
    <row r="470" spans="1:8">
      <c r="A470" s="132">
        <v>468</v>
      </c>
      <c r="B470" s="132">
        <v>19700</v>
      </c>
      <c r="C470" s="132" t="s">
        <v>677</v>
      </c>
      <c r="E470" s="134">
        <f t="shared" si="7"/>
        <v>468</v>
      </c>
      <c r="F470" s="150">
        <v>0.2</v>
      </c>
      <c r="G470" s="132">
        <v>1</v>
      </c>
      <c r="H470" s="132">
        <v>0.2</v>
      </c>
    </row>
    <row r="471" spans="1:8">
      <c r="A471" s="132">
        <v>469</v>
      </c>
      <c r="B471" s="132">
        <v>19700</v>
      </c>
      <c r="C471" s="132" t="s">
        <v>677</v>
      </c>
      <c r="E471" s="134">
        <f t="shared" si="7"/>
        <v>469</v>
      </c>
      <c r="F471" s="150">
        <v>0.2</v>
      </c>
      <c r="G471" s="132">
        <v>1</v>
      </c>
      <c r="H471" s="132">
        <v>0.2</v>
      </c>
    </row>
    <row r="472" spans="1:8">
      <c r="A472" s="132">
        <v>470</v>
      </c>
      <c r="B472" s="132">
        <v>68950</v>
      </c>
      <c r="C472" s="132" t="s">
        <v>677</v>
      </c>
      <c r="E472" s="134">
        <f t="shared" si="7"/>
        <v>470</v>
      </c>
      <c r="F472" s="150">
        <v>0.2</v>
      </c>
      <c r="G472" s="132">
        <v>1</v>
      </c>
      <c r="H472" s="132">
        <v>0.2</v>
      </c>
    </row>
    <row r="473" spans="1:8">
      <c r="A473" s="132">
        <v>471</v>
      </c>
      <c r="B473" s="132">
        <v>19800</v>
      </c>
      <c r="C473" s="132" t="s">
        <v>678</v>
      </c>
      <c r="E473" s="134">
        <f t="shared" si="7"/>
        <v>471</v>
      </c>
      <c r="F473" s="150">
        <v>0.2</v>
      </c>
      <c r="G473" s="132">
        <v>1</v>
      </c>
      <c r="H473" s="132">
        <v>0.2</v>
      </c>
    </row>
    <row r="474" spans="1:8">
      <c r="A474" s="132">
        <v>472</v>
      </c>
      <c r="B474" s="132">
        <v>19800</v>
      </c>
      <c r="C474" s="132" t="s">
        <v>678</v>
      </c>
      <c r="E474" s="134">
        <f t="shared" si="7"/>
        <v>472</v>
      </c>
      <c r="F474" s="150">
        <v>0.2</v>
      </c>
      <c r="G474" s="132">
        <v>1</v>
      </c>
      <c r="H474" s="132">
        <v>0.2</v>
      </c>
    </row>
    <row r="475" spans="1:8">
      <c r="A475" s="132">
        <v>473</v>
      </c>
      <c r="B475" s="132">
        <v>19800</v>
      </c>
      <c r="C475" s="132" t="s">
        <v>678</v>
      </c>
      <c r="E475" s="134">
        <f t="shared" si="7"/>
        <v>473</v>
      </c>
      <c r="F475" s="150">
        <v>0.2</v>
      </c>
      <c r="G475" s="132">
        <v>1</v>
      </c>
      <c r="H475" s="132">
        <v>0.2</v>
      </c>
    </row>
    <row r="476" spans="1:8">
      <c r="A476" s="132">
        <v>474</v>
      </c>
      <c r="B476" s="132">
        <v>19900</v>
      </c>
      <c r="C476" s="132" t="s">
        <v>679</v>
      </c>
      <c r="E476" s="134">
        <f t="shared" si="7"/>
        <v>474</v>
      </c>
      <c r="F476" s="150">
        <v>0.2</v>
      </c>
      <c r="G476" s="132">
        <v>1</v>
      </c>
      <c r="H476" s="132">
        <v>0.2</v>
      </c>
    </row>
    <row r="477" spans="1:8">
      <c r="A477" s="132">
        <v>475</v>
      </c>
      <c r="B477" s="132">
        <v>69650</v>
      </c>
      <c r="C477" s="132" t="s">
        <v>679</v>
      </c>
      <c r="E477" s="134">
        <f t="shared" si="7"/>
        <v>475</v>
      </c>
      <c r="F477" s="150">
        <v>0.2</v>
      </c>
      <c r="G477" s="132">
        <v>1</v>
      </c>
      <c r="H477" s="132">
        <v>0.2</v>
      </c>
    </row>
    <row r="478" spans="1:8">
      <c r="A478" s="132">
        <v>476</v>
      </c>
      <c r="B478" s="132">
        <v>19900</v>
      </c>
      <c r="C478" s="132" t="s">
        <v>679</v>
      </c>
      <c r="E478" s="134">
        <f t="shared" si="7"/>
        <v>476</v>
      </c>
      <c r="F478" s="150">
        <v>0.2</v>
      </c>
      <c r="G478" s="132">
        <v>1</v>
      </c>
      <c r="H478" s="132">
        <v>0.2</v>
      </c>
    </row>
    <row r="479" spans="1:8">
      <c r="A479" s="132">
        <v>477</v>
      </c>
      <c r="B479" s="132">
        <v>20000</v>
      </c>
      <c r="C479" s="132" t="s">
        <v>680</v>
      </c>
      <c r="E479" s="134">
        <f t="shared" si="7"/>
        <v>477</v>
      </c>
      <c r="F479" s="150">
        <v>0.2</v>
      </c>
      <c r="G479" s="132">
        <v>1</v>
      </c>
      <c r="H479" s="132">
        <v>0.2</v>
      </c>
    </row>
    <row r="480" spans="1:8">
      <c r="A480" s="132">
        <v>478</v>
      </c>
      <c r="B480" s="132">
        <v>20000</v>
      </c>
      <c r="C480" s="132" t="s">
        <v>680</v>
      </c>
      <c r="E480" s="134">
        <f t="shared" si="7"/>
        <v>478</v>
      </c>
      <c r="F480" s="150">
        <v>0.2</v>
      </c>
      <c r="G480" s="132">
        <v>1</v>
      </c>
      <c r="H480" s="132">
        <v>0.2</v>
      </c>
    </row>
    <row r="481" spans="1:8">
      <c r="A481" s="132">
        <v>479</v>
      </c>
      <c r="B481" s="132">
        <v>20000</v>
      </c>
      <c r="C481" s="132" t="s">
        <v>680</v>
      </c>
      <c r="E481" s="134">
        <f t="shared" si="7"/>
        <v>479</v>
      </c>
      <c r="F481" s="150">
        <v>0.2</v>
      </c>
      <c r="G481" s="132">
        <v>1</v>
      </c>
      <c r="H481" s="132">
        <v>0.2</v>
      </c>
    </row>
    <row r="482" spans="1:8">
      <c r="A482" s="132">
        <v>480</v>
      </c>
      <c r="B482" s="132">
        <v>70350</v>
      </c>
      <c r="C482" s="132" t="s">
        <v>681</v>
      </c>
      <c r="E482" s="134">
        <f t="shared" si="7"/>
        <v>480</v>
      </c>
      <c r="F482" s="150">
        <v>0.2</v>
      </c>
      <c r="G482" s="132">
        <v>1</v>
      </c>
      <c r="H482" s="132">
        <v>0.2</v>
      </c>
    </row>
    <row r="483" spans="1:8">
      <c r="A483" s="132">
        <v>481</v>
      </c>
      <c r="B483" s="132">
        <v>20100</v>
      </c>
      <c r="C483" s="132" t="s">
        <v>681</v>
      </c>
      <c r="E483" s="134">
        <f t="shared" si="7"/>
        <v>481</v>
      </c>
      <c r="F483" s="150">
        <v>0.2</v>
      </c>
      <c r="G483" s="132">
        <v>1</v>
      </c>
      <c r="H483" s="132">
        <v>0.2</v>
      </c>
    </row>
    <row r="484" spans="1:8">
      <c r="A484" s="132">
        <v>482</v>
      </c>
      <c r="B484" s="132">
        <v>20100</v>
      </c>
      <c r="C484" s="132" t="s">
        <v>681</v>
      </c>
      <c r="E484" s="134">
        <f t="shared" si="7"/>
        <v>482</v>
      </c>
      <c r="F484" s="150">
        <v>0.2</v>
      </c>
      <c r="G484" s="132">
        <v>1</v>
      </c>
      <c r="H484" s="132">
        <v>0.2</v>
      </c>
    </row>
    <row r="485" spans="1:8">
      <c r="A485" s="132">
        <v>483</v>
      </c>
      <c r="B485" s="132">
        <v>20200</v>
      </c>
      <c r="C485" s="132" t="s">
        <v>682</v>
      </c>
      <c r="E485" s="134">
        <f t="shared" si="7"/>
        <v>483</v>
      </c>
      <c r="F485" s="150">
        <v>0.2</v>
      </c>
      <c r="G485" s="132">
        <v>1</v>
      </c>
      <c r="H485" s="132">
        <v>0.2</v>
      </c>
    </row>
    <row r="486" spans="1:8">
      <c r="A486" s="132">
        <v>484</v>
      </c>
      <c r="B486" s="132">
        <v>20200</v>
      </c>
      <c r="C486" s="132" t="s">
        <v>682</v>
      </c>
      <c r="E486" s="134">
        <f t="shared" si="7"/>
        <v>484</v>
      </c>
      <c r="F486" s="150">
        <v>0.2</v>
      </c>
      <c r="G486" s="132">
        <v>1</v>
      </c>
      <c r="H486" s="132">
        <v>0.2</v>
      </c>
    </row>
    <row r="487" spans="1:8">
      <c r="A487" s="132">
        <v>485</v>
      </c>
      <c r="B487" s="132">
        <v>70700</v>
      </c>
      <c r="C487" s="132" t="s">
        <v>682</v>
      </c>
      <c r="E487" s="134">
        <f t="shared" si="7"/>
        <v>485</v>
      </c>
      <c r="F487" s="150">
        <v>0.2</v>
      </c>
      <c r="G487" s="132">
        <v>1</v>
      </c>
      <c r="H487" s="132">
        <v>0.2</v>
      </c>
    </row>
    <row r="488" spans="1:8">
      <c r="A488" s="132">
        <v>486</v>
      </c>
      <c r="B488" s="132">
        <v>20300</v>
      </c>
      <c r="C488" s="132" t="s">
        <v>683</v>
      </c>
      <c r="E488" s="134">
        <f t="shared" si="7"/>
        <v>486</v>
      </c>
      <c r="F488" s="150">
        <v>0.2</v>
      </c>
      <c r="G488" s="132">
        <v>1</v>
      </c>
      <c r="H488" s="132">
        <v>0.2</v>
      </c>
    </row>
    <row r="489" spans="1:8">
      <c r="A489" s="132">
        <v>487</v>
      </c>
      <c r="B489" s="132">
        <v>20300</v>
      </c>
      <c r="C489" s="132" t="s">
        <v>683</v>
      </c>
      <c r="E489" s="134">
        <f t="shared" si="7"/>
        <v>487</v>
      </c>
      <c r="F489" s="150">
        <v>0.2</v>
      </c>
      <c r="G489" s="132">
        <v>1</v>
      </c>
      <c r="H489" s="132">
        <v>0.2</v>
      </c>
    </row>
    <row r="490" spans="1:8">
      <c r="A490" s="132">
        <v>488</v>
      </c>
      <c r="B490" s="132">
        <v>20300</v>
      </c>
      <c r="C490" s="132" t="s">
        <v>683</v>
      </c>
      <c r="E490" s="134">
        <f t="shared" si="7"/>
        <v>488</v>
      </c>
      <c r="F490" s="150">
        <v>0.2</v>
      </c>
      <c r="G490" s="132">
        <v>1</v>
      </c>
      <c r="H490" s="132">
        <v>0.2</v>
      </c>
    </row>
    <row r="491" spans="1:8">
      <c r="A491" s="132">
        <v>489</v>
      </c>
      <c r="B491" s="132">
        <v>20400</v>
      </c>
      <c r="C491" s="132" t="s">
        <v>684</v>
      </c>
      <c r="E491" s="134">
        <f t="shared" si="7"/>
        <v>489</v>
      </c>
      <c r="F491" s="150">
        <v>0.2</v>
      </c>
      <c r="G491" s="132">
        <v>1</v>
      </c>
      <c r="H491" s="132">
        <v>0.2</v>
      </c>
    </row>
    <row r="492" spans="1:8">
      <c r="A492" s="132">
        <v>490</v>
      </c>
      <c r="B492" s="132">
        <v>71400</v>
      </c>
      <c r="C492" s="132" t="s">
        <v>684</v>
      </c>
      <c r="E492" s="134">
        <f t="shared" si="7"/>
        <v>490</v>
      </c>
      <c r="F492" s="150">
        <v>0.2</v>
      </c>
      <c r="G492" s="132">
        <v>1</v>
      </c>
      <c r="H492" s="132">
        <v>0.2</v>
      </c>
    </row>
    <row r="493" spans="1:8">
      <c r="A493" s="132">
        <v>491</v>
      </c>
      <c r="B493" s="132">
        <v>20400</v>
      </c>
      <c r="C493" s="132" t="s">
        <v>684</v>
      </c>
      <c r="E493" s="134">
        <f t="shared" si="7"/>
        <v>491</v>
      </c>
      <c r="F493" s="150">
        <v>0.2</v>
      </c>
      <c r="G493" s="132">
        <v>1</v>
      </c>
      <c r="H493" s="132">
        <v>0.2</v>
      </c>
    </row>
    <row r="494" spans="1:8">
      <c r="A494" s="132">
        <v>492</v>
      </c>
      <c r="B494" s="132">
        <v>20500</v>
      </c>
      <c r="C494" s="132" t="s">
        <v>685</v>
      </c>
      <c r="E494" s="134">
        <f t="shared" si="7"/>
        <v>492</v>
      </c>
      <c r="F494" s="150">
        <v>0.2</v>
      </c>
      <c r="G494" s="132">
        <v>1</v>
      </c>
      <c r="H494" s="132">
        <v>0.2</v>
      </c>
    </row>
    <row r="495" spans="1:8">
      <c r="A495" s="132">
        <v>493</v>
      </c>
      <c r="B495" s="132">
        <v>20500</v>
      </c>
      <c r="C495" s="132" t="s">
        <v>685</v>
      </c>
      <c r="E495" s="134">
        <f t="shared" si="7"/>
        <v>493</v>
      </c>
      <c r="F495" s="150">
        <v>0.2</v>
      </c>
      <c r="G495" s="132">
        <v>1</v>
      </c>
      <c r="H495" s="132">
        <v>0.2</v>
      </c>
    </row>
    <row r="496" spans="1:8">
      <c r="A496" s="132">
        <v>494</v>
      </c>
      <c r="B496" s="132">
        <v>20500</v>
      </c>
      <c r="C496" s="132" t="s">
        <v>685</v>
      </c>
      <c r="E496" s="134">
        <f t="shared" si="7"/>
        <v>494</v>
      </c>
      <c r="F496" s="150">
        <v>0.2</v>
      </c>
      <c r="G496" s="132">
        <v>1</v>
      </c>
      <c r="H496" s="132">
        <v>0.2</v>
      </c>
    </row>
    <row r="497" spans="1:8">
      <c r="A497" s="132">
        <v>495</v>
      </c>
      <c r="B497" s="132">
        <v>72100</v>
      </c>
      <c r="C497" s="132" t="s">
        <v>686</v>
      </c>
      <c r="E497" s="134">
        <f t="shared" si="7"/>
        <v>495</v>
      </c>
      <c r="F497" s="150">
        <v>0.2</v>
      </c>
      <c r="G497" s="132">
        <v>1</v>
      </c>
      <c r="H497" s="132">
        <v>0.2</v>
      </c>
    </row>
    <row r="498" spans="1:8">
      <c r="A498" s="132">
        <v>496</v>
      </c>
      <c r="B498" s="132">
        <v>20600</v>
      </c>
      <c r="C498" s="132" t="s">
        <v>686</v>
      </c>
      <c r="E498" s="134">
        <f t="shared" si="7"/>
        <v>496</v>
      </c>
      <c r="F498" s="150">
        <v>0.2</v>
      </c>
      <c r="G498" s="132">
        <v>1</v>
      </c>
      <c r="H498" s="132">
        <v>0.2</v>
      </c>
    </row>
    <row r="499" spans="1:8">
      <c r="A499" s="132">
        <v>497</v>
      </c>
      <c r="B499" s="132">
        <v>20600</v>
      </c>
      <c r="C499" s="132" t="s">
        <v>686</v>
      </c>
      <c r="E499" s="134">
        <f t="shared" si="7"/>
        <v>497</v>
      </c>
      <c r="F499" s="150">
        <v>0.2</v>
      </c>
      <c r="G499" s="132">
        <v>1</v>
      </c>
      <c r="H499" s="132">
        <v>0.2</v>
      </c>
    </row>
    <row r="500" spans="1:8">
      <c r="A500" s="132">
        <v>498</v>
      </c>
      <c r="B500" s="132">
        <v>20700</v>
      </c>
      <c r="C500" s="132" t="s">
        <v>687</v>
      </c>
      <c r="E500" s="134">
        <f t="shared" si="7"/>
        <v>498</v>
      </c>
      <c r="F500" s="150">
        <v>0.2</v>
      </c>
      <c r="G500" s="132">
        <v>1</v>
      </c>
      <c r="H500" s="132">
        <v>0.2</v>
      </c>
    </row>
    <row r="501" spans="1:8">
      <c r="A501" s="132">
        <v>499</v>
      </c>
      <c r="B501" s="132">
        <v>20700</v>
      </c>
      <c r="C501" s="132" t="s">
        <v>687</v>
      </c>
      <c r="E501" s="134">
        <f t="shared" si="7"/>
        <v>499</v>
      </c>
      <c r="F501" s="150">
        <v>0.2</v>
      </c>
      <c r="G501" s="132">
        <v>1</v>
      </c>
      <c r="H501" s="132">
        <v>0.2</v>
      </c>
    </row>
    <row r="502" spans="1:8">
      <c r="A502" s="132">
        <v>500</v>
      </c>
      <c r="B502" s="132">
        <v>72450</v>
      </c>
      <c r="C502" s="132" t="s">
        <v>687</v>
      </c>
      <c r="E502" s="134">
        <f t="shared" si="7"/>
        <v>500</v>
      </c>
      <c r="F502" s="150">
        <v>0.2</v>
      </c>
      <c r="G502" s="132">
        <v>1</v>
      </c>
      <c r="H502" s="132">
        <v>0.2</v>
      </c>
    </row>
    <row r="503" spans="1:8">
      <c r="A503" s="132">
        <v>501</v>
      </c>
      <c r="B503" s="132">
        <v>20800</v>
      </c>
      <c r="C503" s="132" t="s">
        <v>688</v>
      </c>
      <c r="E503" s="134">
        <f t="shared" si="7"/>
        <v>501</v>
      </c>
      <c r="F503" s="150">
        <v>0.2</v>
      </c>
      <c r="G503" s="132">
        <v>1</v>
      </c>
      <c r="H503" s="132">
        <v>0.2</v>
      </c>
    </row>
    <row r="504" spans="1:8">
      <c r="A504" s="132">
        <v>502</v>
      </c>
      <c r="B504" s="132">
        <v>20800</v>
      </c>
      <c r="C504" s="132" t="s">
        <v>688</v>
      </c>
      <c r="E504" s="134">
        <f t="shared" si="7"/>
        <v>502</v>
      </c>
      <c r="F504" s="150">
        <v>0.2</v>
      </c>
      <c r="G504" s="132">
        <v>1</v>
      </c>
      <c r="H504" s="132">
        <v>0.2</v>
      </c>
    </row>
    <row r="505" spans="1:8">
      <c r="A505" s="132">
        <v>503</v>
      </c>
      <c r="B505" s="132">
        <v>20800</v>
      </c>
      <c r="C505" s="132" t="s">
        <v>688</v>
      </c>
      <c r="E505" s="134">
        <f t="shared" si="7"/>
        <v>503</v>
      </c>
      <c r="F505" s="150">
        <v>0.2</v>
      </c>
      <c r="G505" s="132">
        <v>1</v>
      </c>
      <c r="H505" s="132">
        <v>0.2</v>
      </c>
    </row>
    <row r="506" spans="1:8">
      <c r="A506" s="132">
        <v>504</v>
      </c>
      <c r="B506" s="132">
        <v>20900</v>
      </c>
      <c r="C506" s="132" t="s">
        <v>689</v>
      </c>
      <c r="E506" s="134">
        <f t="shared" si="7"/>
        <v>504</v>
      </c>
      <c r="F506" s="150">
        <v>0.2</v>
      </c>
      <c r="G506" s="132">
        <v>1</v>
      </c>
      <c r="H506" s="132">
        <v>0.2</v>
      </c>
    </row>
    <row r="507" spans="1:8">
      <c r="A507" s="132">
        <v>505</v>
      </c>
      <c r="B507" s="132">
        <v>73150</v>
      </c>
      <c r="C507" s="132" t="s">
        <v>689</v>
      </c>
      <c r="E507" s="134">
        <f t="shared" si="7"/>
        <v>505</v>
      </c>
      <c r="F507" s="150">
        <v>0.2</v>
      </c>
      <c r="G507" s="132">
        <v>1</v>
      </c>
      <c r="H507" s="132">
        <v>0.2</v>
      </c>
    </row>
    <row r="508" spans="1:8">
      <c r="A508" s="132">
        <v>506</v>
      </c>
      <c r="B508" s="132">
        <v>20900</v>
      </c>
      <c r="C508" s="132" t="s">
        <v>689</v>
      </c>
      <c r="E508" s="134">
        <f t="shared" si="7"/>
        <v>506</v>
      </c>
      <c r="F508" s="150">
        <v>0.2</v>
      </c>
      <c r="G508" s="132">
        <v>1</v>
      </c>
      <c r="H508" s="132">
        <v>0.2</v>
      </c>
    </row>
    <row r="509" spans="1:8">
      <c r="A509" s="132">
        <v>507</v>
      </c>
      <c r="B509" s="132">
        <v>21000</v>
      </c>
      <c r="C509" s="132" t="s">
        <v>690</v>
      </c>
      <c r="E509" s="134">
        <f t="shared" si="7"/>
        <v>507</v>
      </c>
      <c r="F509" s="150">
        <v>0.2</v>
      </c>
      <c r="G509" s="132">
        <v>1</v>
      </c>
      <c r="H509" s="132">
        <v>0.2</v>
      </c>
    </row>
    <row r="510" spans="1:8">
      <c r="A510" s="132">
        <v>508</v>
      </c>
      <c r="B510" s="132">
        <v>21000</v>
      </c>
      <c r="C510" s="132" t="s">
        <v>690</v>
      </c>
      <c r="E510" s="134">
        <f t="shared" si="7"/>
        <v>508</v>
      </c>
      <c r="F510" s="150">
        <v>0.2</v>
      </c>
      <c r="G510" s="132">
        <v>1</v>
      </c>
      <c r="H510" s="132">
        <v>0.2</v>
      </c>
    </row>
    <row r="511" spans="1:8">
      <c r="A511" s="132">
        <v>509</v>
      </c>
      <c r="B511" s="132">
        <v>21000</v>
      </c>
      <c r="C511" s="132" t="s">
        <v>690</v>
      </c>
      <c r="E511" s="134">
        <f t="shared" si="7"/>
        <v>509</v>
      </c>
      <c r="F511" s="150">
        <v>0.2</v>
      </c>
      <c r="G511" s="132">
        <v>1</v>
      </c>
      <c r="H511" s="132">
        <v>0.2</v>
      </c>
    </row>
    <row r="512" spans="1:8">
      <c r="A512" s="132">
        <v>510</v>
      </c>
      <c r="B512" s="132">
        <v>73850</v>
      </c>
      <c r="C512" s="132" t="s">
        <v>691</v>
      </c>
      <c r="E512" s="134">
        <f t="shared" si="7"/>
        <v>510</v>
      </c>
      <c r="F512" s="150">
        <v>0.2</v>
      </c>
      <c r="G512" s="132">
        <v>1</v>
      </c>
      <c r="H512" s="132">
        <v>0.2</v>
      </c>
    </row>
    <row r="513" spans="1:8">
      <c r="A513" s="132">
        <v>511</v>
      </c>
      <c r="B513" s="132">
        <v>21100</v>
      </c>
      <c r="C513" s="132" t="s">
        <v>691</v>
      </c>
      <c r="E513" s="134">
        <f t="shared" si="7"/>
        <v>511</v>
      </c>
      <c r="F513" s="150">
        <v>0.2</v>
      </c>
      <c r="G513" s="132">
        <v>1</v>
      </c>
      <c r="H513" s="132">
        <v>0.2</v>
      </c>
    </row>
    <row r="514" spans="1:8">
      <c r="A514" s="132">
        <v>512</v>
      </c>
      <c r="B514" s="132">
        <v>21100</v>
      </c>
      <c r="C514" s="132" t="s">
        <v>691</v>
      </c>
      <c r="E514" s="134">
        <f t="shared" si="7"/>
        <v>512</v>
      </c>
      <c r="F514" s="150">
        <v>0.2</v>
      </c>
      <c r="G514" s="132">
        <v>1</v>
      </c>
      <c r="H514" s="132">
        <v>0.2</v>
      </c>
    </row>
    <row r="515" spans="1:8">
      <c r="A515" s="132">
        <v>513</v>
      </c>
      <c r="B515" s="132">
        <v>21200</v>
      </c>
      <c r="C515" s="132" t="s">
        <v>692</v>
      </c>
      <c r="E515" s="134">
        <f t="shared" si="7"/>
        <v>513</v>
      </c>
      <c r="F515" s="150">
        <v>0.2</v>
      </c>
      <c r="G515" s="132">
        <v>1</v>
      </c>
      <c r="H515" s="132">
        <v>0.2</v>
      </c>
    </row>
    <row r="516" spans="1:8">
      <c r="A516" s="132">
        <v>514</v>
      </c>
      <c r="B516" s="132">
        <v>21200</v>
      </c>
      <c r="C516" s="132" t="s">
        <v>692</v>
      </c>
      <c r="E516" s="134">
        <f t="shared" ref="E516:E579" si="8">A516</f>
        <v>514</v>
      </c>
      <c r="F516" s="150">
        <v>0.2</v>
      </c>
      <c r="G516" s="132">
        <v>1</v>
      </c>
      <c r="H516" s="132">
        <v>0.2</v>
      </c>
    </row>
    <row r="517" spans="1:8">
      <c r="A517" s="132">
        <v>515</v>
      </c>
      <c r="B517" s="132">
        <v>74200</v>
      </c>
      <c r="C517" s="132" t="s">
        <v>692</v>
      </c>
      <c r="E517" s="134">
        <f t="shared" si="8"/>
        <v>515</v>
      </c>
      <c r="F517" s="150">
        <v>0.2</v>
      </c>
      <c r="G517" s="132">
        <v>1</v>
      </c>
      <c r="H517" s="132">
        <v>0.2</v>
      </c>
    </row>
    <row r="518" spans="1:8">
      <c r="A518" s="132">
        <v>516</v>
      </c>
      <c r="B518" s="132">
        <v>21300</v>
      </c>
      <c r="C518" s="132" t="s">
        <v>693</v>
      </c>
      <c r="E518" s="134">
        <f t="shared" si="8"/>
        <v>516</v>
      </c>
      <c r="F518" s="150">
        <v>0.2</v>
      </c>
      <c r="G518" s="132">
        <v>1</v>
      </c>
      <c r="H518" s="132">
        <v>0.2</v>
      </c>
    </row>
    <row r="519" spans="1:8">
      <c r="A519" s="132">
        <v>517</v>
      </c>
      <c r="B519" s="132">
        <v>21300</v>
      </c>
      <c r="C519" s="132" t="s">
        <v>693</v>
      </c>
      <c r="E519" s="134">
        <f t="shared" si="8"/>
        <v>517</v>
      </c>
      <c r="F519" s="150">
        <v>0.2</v>
      </c>
      <c r="G519" s="132">
        <v>1</v>
      </c>
      <c r="H519" s="132">
        <v>0.2</v>
      </c>
    </row>
    <row r="520" spans="1:8">
      <c r="A520" s="132">
        <v>518</v>
      </c>
      <c r="B520" s="132">
        <v>21300</v>
      </c>
      <c r="C520" s="132" t="s">
        <v>693</v>
      </c>
      <c r="E520" s="134">
        <f t="shared" si="8"/>
        <v>518</v>
      </c>
      <c r="F520" s="150">
        <v>0.2</v>
      </c>
      <c r="G520" s="132">
        <v>1</v>
      </c>
      <c r="H520" s="132">
        <v>0.2</v>
      </c>
    </row>
    <row r="521" spans="1:8">
      <c r="A521" s="132">
        <v>519</v>
      </c>
      <c r="B521" s="132">
        <v>21400</v>
      </c>
      <c r="C521" s="132" t="s">
        <v>694</v>
      </c>
      <c r="E521" s="134">
        <f t="shared" si="8"/>
        <v>519</v>
      </c>
      <c r="F521" s="150">
        <v>0.2</v>
      </c>
      <c r="G521" s="132">
        <v>1</v>
      </c>
      <c r="H521" s="132">
        <v>0.2</v>
      </c>
    </row>
    <row r="522" spans="1:8">
      <c r="A522" s="132">
        <v>520</v>
      </c>
      <c r="B522" s="132">
        <v>74900</v>
      </c>
      <c r="C522" s="132" t="s">
        <v>694</v>
      </c>
      <c r="E522" s="134">
        <f t="shared" si="8"/>
        <v>520</v>
      </c>
      <c r="F522" s="150">
        <v>0.2</v>
      </c>
      <c r="G522" s="132">
        <v>1</v>
      </c>
      <c r="H522" s="132">
        <v>0.2</v>
      </c>
    </row>
    <row r="523" spans="1:8">
      <c r="A523" s="132">
        <v>521</v>
      </c>
      <c r="B523" s="132">
        <v>21400</v>
      </c>
      <c r="C523" s="132" t="s">
        <v>694</v>
      </c>
      <c r="E523" s="134">
        <f t="shared" si="8"/>
        <v>521</v>
      </c>
      <c r="F523" s="150">
        <v>0.2</v>
      </c>
      <c r="G523" s="132">
        <v>1</v>
      </c>
      <c r="H523" s="132">
        <v>0.2</v>
      </c>
    </row>
    <row r="524" spans="1:8">
      <c r="A524" s="132">
        <v>522</v>
      </c>
      <c r="B524" s="132">
        <v>21500</v>
      </c>
      <c r="C524" s="132" t="s">
        <v>695</v>
      </c>
      <c r="E524" s="134">
        <f t="shared" si="8"/>
        <v>522</v>
      </c>
      <c r="F524" s="150">
        <v>0.2</v>
      </c>
      <c r="G524" s="132">
        <v>1</v>
      </c>
      <c r="H524" s="132">
        <v>0.2</v>
      </c>
    </row>
    <row r="525" spans="1:8">
      <c r="A525" s="132">
        <v>523</v>
      </c>
      <c r="B525" s="132">
        <v>21500</v>
      </c>
      <c r="C525" s="132" t="s">
        <v>695</v>
      </c>
      <c r="E525" s="134">
        <f t="shared" si="8"/>
        <v>523</v>
      </c>
      <c r="F525" s="150">
        <v>0.2</v>
      </c>
      <c r="G525" s="132">
        <v>1</v>
      </c>
      <c r="H525" s="132">
        <v>0.2</v>
      </c>
    </row>
    <row r="526" spans="1:8">
      <c r="A526" s="132">
        <v>524</v>
      </c>
      <c r="B526" s="132">
        <v>21500</v>
      </c>
      <c r="C526" s="132" t="s">
        <v>695</v>
      </c>
      <c r="E526" s="134">
        <f t="shared" si="8"/>
        <v>524</v>
      </c>
      <c r="F526" s="150">
        <v>0.2</v>
      </c>
      <c r="G526" s="132">
        <v>1</v>
      </c>
      <c r="H526" s="132">
        <v>0.2</v>
      </c>
    </row>
    <row r="527" spans="1:8">
      <c r="A527" s="132">
        <v>525</v>
      </c>
      <c r="B527" s="132">
        <v>75600</v>
      </c>
      <c r="C527" s="132" t="s">
        <v>696</v>
      </c>
      <c r="E527" s="134">
        <f t="shared" si="8"/>
        <v>525</v>
      </c>
      <c r="F527" s="150">
        <v>0.2</v>
      </c>
      <c r="G527" s="132">
        <v>1</v>
      </c>
      <c r="H527" s="132">
        <v>0.2</v>
      </c>
    </row>
    <row r="528" spans="1:8">
      <c r="A528" s="132">
        <v>526</v>
      </c>
      <c r="B528" s="132">
        <v>21600</v>
      </c>
      <c r="C528" s="132" t="s">
        <v>696</v>
      </c>
      <c r="E528" s="134">
        <f t="shared" si="8"/>
        <v>526</v>
      </c>
      <c r="F528" s="150">
        <v>0.2</v>
      </c>
      <c r="G528" s="132">
        <v>1</v>
      </c>
      <c r="H528" s="132">
        <v>0.2</v>
      </c>
    </row>
    <row r="529" spans="1:8">
      <c r="A529" s="132">
        <v>527</v>
      </c>
      <c r="B529" s="132">
        <v>21600</v>
      </c>
      <c r="C529" s="132" t="s">
        <v>696</v>
      </c>
      <c r="E529" s="134">
        <f t="shared" si="8"/>
        <v>527</v>
      </c>
      <c r="F529" s="150">
        <v>0.2</v>
      </c>
      <c r="G529" s="132">
        <v>1</v>
      </c>
      <c r="H529" s="132">
        <v>0.2</v>
      </c>
    </row>
    <row r="530" spans="1:8">
      <c r="A530" s="132">
        <v>528</v>
      </c>
      <c r="B530" s="132">
        <v>21700</v>
      </c>
      <c r="C530" s="132" t="s">
        <v>697</v>
      </c>
      <c r="E530" s="134">
        <f t="shared" si="8"/>
        <v>528</v>
      </c>
      <c r="F530" s="150">
        <v>0.2</v>
      </c>
      <c r="G530" s="132">
        <v>1</v>
      </c>
      <c r="H530" s="132">
        <v>0.2</v>
      </c>
    </row>
    <row r="531" spans="1:8">
      <c r="A531" s="132">
        <v>529</v>
      </c>
      <c r="B531" s="132">
        <v>21700</v>
      </c>
      <c r="C531" s="132" t="s">
        <v>697</v>
      </c>
      <c r="E531" s="134">
        <f t="shared" si="8"/>
        <v>529</v>
      </c>
      <c r="F531" s="150">
        <v>0.2</v>
      </c>
      <c r="G531" s="132">
        <v>1</v>
      </c>
      <c r="H531" s="132">
        <v>0.2</v>
      </c>
    </row>
    <row r="532" spans="1:8">
      <c r="A532" s="132">
        <v>530</v>
      </c>
      <c r="B532" s="132">
        <v>75950</v>
      </c>
      <c r="C532" s="132" t="s">
        <v>697</v>
      </c>
      <c r="E532" s="134">
        <f t="shared" si="8"/>
        <v>530</v>
      </c>
      <c r="F532" s="150">
        <v>0.2</v>
      </c>
      <c r="G532" s="132">
        <v>1</v>
      </c>
      <c r="H532" s="132">
        <v>0.2</v>
      </c>
    </row>
    <row r="533" spans="1:8">
      <c r="A533" s="132">
        <v>531</v>
      </c>
      <c r="B533" s="132">
        <v>21800</v>
      </c>
      <c r="C533" s="132" t="s">
        <v>698</v>
      </c>
      <c r="E533" s="134">
        <f t="shared" si="8"/>
        <v>531</v>
      </c>
      <c r="F533" s="150">
        <v>0.2</v>
      </c>
      <c r="G533" s="132">
        <v>1</v>
      </c>
      <c r="H533" s="132">
        <v>0.2</v>
      </c>
    </row>
    <row r="534" spans="1:8">
      <c r="A534" s="132">
        <v>532</v>
      </c>
      <c r="B534" s="132">
        <v>21800</v>
      </c>
      <c r="C534" s="132" t="s">
        <v>698</v>
      </c>
      <c r="E534" s="134">
        <f t="shared" si="8"/>
        <v>532</v>
      </c>
      <c r="F534" s="150">
        <v>0.2</v>
      </c>
      <c r="G534" s="132">
        <v>1</v>
      </c>
      <c r="H534" s="132">
        <v>0.2</v>
      </c>
    </row>
    <row r="535" spans="1:8">
      <c r="A535" s="132">
        <v>533</v>
      </c>
      <c r="B535" s="132">
        <v>21800</v>
      </c>
      <c r="C535" s="132" t="s">
        <v>698</v>
      </c>
      <c r="E535" s="134">
        <f t="shared" si="8"/>
        <v>533</v>
      </c>
      <c r="F535" s="150">
        <v>0.2</v>
      </c>
      <c r="G535" s="132">
        <v>1</v>
      </c>
      <c r="H535" s="132">
        <v>0.2</v>
      </c>
    </row>
    <row r="536" spans="1:8">
      <c r="A536" s="132">
        <v>534</v>
      </c>
      <c r="B536" s="132">
        <v>21900</v>
      </c>
      <c r="C536" s="132" t="s">
        <v>699</v>
      </c>
      <c r="E536" s="134">
        <f t="shared" si="8"/>
        <v>534</v>
      </c>
      <c r="F536" s="150">
        <v>0.2</v>
      </c>
      <c r="G536" s="132">
        <v>1</v>
      </c>
      <c r="H536" s="132">
        <v>0.2</v>
      </c>
    </row>
    <row r="537" spans="1:8">
      <c r="A537" s="132">
        <v>535</v>
      </c>
      <c r="B537" s="132">
        <v>76650</v>
      </c>
      <c r="C537" s="132" t="s">
        <v>699</v>
      </c>
      <c r="E537" s="134">
        <f t="shared" si="8"/>
        <v>535</v>
      </c>
      <c r="F537" s="150">
        <v>0.2</v>
      </c>
      <c r="G537" s="132">
        <v>1</v>
      </c>
      <c r="H537" s="132">
        <v>0.2</v>
      </c>
    </row>
    <row r="538" spans="1:8">
      <c r="A538" s="132">
        <v>536</v>
      </c>
      <c r="B538" s="132">
        <v>21900</v>
      </c>
      <c r="C538" s="132" t="s">
        <v>699</v>
      </c>
      <c r="E538" s="134">
        <f t="shared" si="8"/>
        <v>536</v>
      </c>
      <c r="F538" s="150">
        <v>0.2</v>
      </c>
      <c r="G538" s="132">
        <v>1</v>
      </c>
      <c r="H538" s="132">
        <v>0.2</v>
      </c>
    </row>
    <row r="539" spans="1:8">
      <c r="A539" s="132">
        <v>537</v>
      </c>
      <c r="B539" s="132">
        <v>22000</v>
      </c>
      <c r="C539" s="132" t="s">
        <v>700</v>
      </c>
      <c r="E539" s="134">
        <f t="shared" si="8"/>
        <v>537</v>
      </c>
      <c r="F539" s="150">
        <v>0.2</v>
      </c>
      <c r="G539" s="132">
        <v>1</v>
      </c>
      <c r="H539" s="132">
        <v>0.2</v>
      </c>
    </row>
    <row r="540" spans="1:8">
      <c r="A540" s="132">
        <v>538</v>
      </c>
      <c r="B540" s="132">
        <v>22000</v>
      </c>
      <c r="C540" s="132" t="s">
        <v>700</v>
      </c>
      <c r="E540" s="134">
        <f t="shared" si="8"/>
        <v>538</v>
      </c>
      <c r="F540" s="150">
        <v>0.2</v>
      </c>
      <c r="G540" s="132">
        <v>1</v>
      </c>
      <c r="H540" s="132">
        <v>0.2</v>
      </c>
    </row>
    <row r="541" spans="1:8">
      <c r="A541" s="132">
        <v>539</v>
      </c>
      <c r="B541" s="132">
        <v>22000</v>
      </c>
      <c r="C541" s="132" t="s">
        <v>700</v>
      </c>
      <c r="E541" s="134">
        <f t="shared" si="8"/>
        <v>539</v>
      </c>
      <c r="F541" s="150">
        <v>0.2</v>
      </c>
      <c r="G541" s="132">
        <v>1</v>
      </c>
      <c r="H541" s="132">
        <v>0.2</v>
      </c>
    </row>
    <row r="542" spans="1:8">
      <c r="A542" s="132">
        <v>540</v>
      </c>
      <c r="B542" s="132">
        <v>77350</v>
      </c>
      <c r="C542" s="132" t="s">
        <v>701</v>
      </c>
      <c r="E542" s="134">
        <f t="shared" si="8"/>
        <v>540</v>
      </c>
      <c r="F542" s="150">
        <v>0.2</v>
      </c>
      <c r="G542" s="132">
        <v>1</v>
      </c>
      <c r="H542" s="132">
        <v>0.2</v>
      </c>
    </row>
    <row r="543" spans="1:8">
      <c r="A543" s="132">
        <v>541</v>
      </c>
      <c r="B543" s="132">
        <v>22100</v>
      </c>
      <c r="C543" s="132" t="s">
        <v>701</v>
      </c>
      <c r="E543" s="134">
        <f t="shared" si="8"/>
        <v>541</v>
      </c>
      <c r="F543" s="150">
        <v>0.2</v>
      </c>
      <c r="G543" s="132">
        <v>1</v>
      </c>
      <c r="H543" s="132">
        <v>0.2</v>
      </c>
    </row>
    <row r="544" spans="1:8">
      <c r="A544" s="132">
        <v>542</v>
      </c>
      <c r="B544" s="132">
        <v>22100</v>
      </c>
      <c r="C544" s="132" t="s">
        <v>701</v>
      </c>
      <c r="E544" s="134">
        <f t="shared" si="8"/>
        <v>542</v>
      </c>
      <c r="F544" s="150">
        <v>0.2</v>
      </c>
      <c r="G544" s="132">
        <v>1</v>
      </c>
      <c r="H544" s="132">
        <v>0.2</v>
      </c>
    </row>
    <row r="545" spans="1:8">
      <c r="A545" s="132">
        <v>543</v>
      </c>
      <c r="B545" s="132">
        <v>22200</v>
      </c>
      <c r="C545" s="132" t="s">
        <v>702</v>
      </c>
      <c r="E545" s="134">
        <f t="shared" si="8"/>
        <v>543</v>
      </c>
      <c r="F545" s="150">
        <v>0.2</v>
      </c>
      <c r="G545" s="132">
        <v>1</v>
      </c>
      <c r="H545" s="132">
        <v>0.2</v>
      </c>
    </row>
    <row r="546" spans="1:8">
      <c r="A546" s="132">
        <v>544</v>
      </c>
      <c r="B546" s="132">
        <v>22200</v>
      </c>
      <c r="C546" s="132" t="s">
        <v>702</v>
      </c>
      <c r="E546" s="134">
        <f t="shared" si="8"/>
        <v>544</v>
      </c>
      <c r="F546" s="150">
        <v>0.2</v>
      </c>
      <c r="G546" s="132">
        <v>1</v>
      </c>
      <c r="H546" s="132">
        <v>0.2</v>
      </c>
    </row>
    <row r="547" spans="1:8">
      <c r="A547" s="132">
        <v>545</v>
      </c>
      <c r="B547" s="132">
        <v>77700</v>
      </c>
      <c r="C547" s="132" t="s">
        <v>702</v>
      </c>
      <c r="E547" s="134">
        <f t="shared" si="8"/>
        <v>545</v>
      </c>
      <c r="F547" s="150">
        <v>0.2</v>
      </c>
      <c r="G547" s="132">
        <v>1</v>
      </c>
      <c r="H547" s="132">
        <v>0.2</v>
      </c>
    </row>
    <row r="548" spans="1:8">
      <c r="A548" s="132">
        <v>546</v>
      </c>
      <c r="B548" s="132">
        <v>22300</v>
      </c>
      <c r="C548" s="132" t="s">
        <v>703</v>
      </c>
      <c r="E548" s="134">
        <f t="shared" si="8"/>
        <v>546</v>
      </c>
      <c r="F548" s="150">
        <v>0.2</v>
      </c>
      <c r="G548" s="132">
        <v>1</v>
      </c>
      <c r="H548" s="132">
        <v>0.2</v>
      </c>
    </row>
    <row r="549" spans="1:8">
      <c r="A549" s="132">
        <v>547</v>
      </c>
      <c r="B549" s="132">
        <v>22300</v>
      </c>
      <c r="C549" s="132" t="s">
        <v>703</v>
      </c>
      <c r="E549" s="134">
        <f t="shared" si="8"/>
        <v>547</v>
      </c>
      <c r="F549" s="150">
        <v>0.2</v>
      </c>
      <c r="G549" s="132">
        <v>1</v>
      </c>
      <c r="H549" s="132">
        <v>0.2</v>
      </c>
    </row>
    <row r="550" spans="1:8">
      <c r="A550" s="132">
        <v>548</v>
      </c>
      <c r="B550" s="132">
        <v>22300</v>
      </c>
      <c r="C550" s="132" t="s">
        <v>703</v>
      </c>
      <c r="E550" s="134">
        <f t="shared" si="8"/>
        <v>548</v>
      </c>
      <c r="F550" s="150">
        <v>0.2</v>
      </c>
      <c r="G550" s="132">
        <v>1</v>
      </c>
      <c r="H550" s="132">
        <v>0.2</v>
      </c>
    </row>
    <row r="551" spans="1:8">
      <c r="A551" s="132">
        <v>549</v>
      </c>
      <c r="B551" s="132">
        <v>22400</v>
      </c>
      <c r="C551" s="132" t="s">
        <v>704</v>
      </c>
      <c r="E551" s="134">
        <f t="shared" si="8"/>
        <v>549</v>
      </c>
      <c r="F551" s="150">
        <v>0.2</v>
      </c>
      <c r="G551" s="132">
        <v>1</v>
      </c>
      <c r="H551" s="132">
        <v>0.2</v>
      </c>
    </row>
    <row r="552" spans="1:8">
      <c r="A552" s="132">
        <v>550</v>
      </c>
      <c r="B552" s="132">
        <v>78400</v>
      </c>
      <c r="C552" s="132" t="s">
        <v>704</v>
      </c>
      <c r="E552" s="134">
        <f t="shared" si="8"/>
        <v>550</v>
      </c>
      <c r="F552" s="150">
        <v>0.2</v>
      </c>
      <c r="G552" s="132">
        <v>1</v>
      </c>
      <c r="H552" s="132">
        <v>0.2</v>
      </c>
    </row>
    <row r="553" spans="1:8">
      <c r="A553" s="132">
        <v>551</v>
      </c>
      <c r="B553" s="132">
        <v>22400</v>
      </c>
      <c r="C553" s="132" t="s">
        <v>704</v>
      </c>
      <c r="E553" s="134">
        <f t="shared" si="8"/>
        <v>551</v>
      </c>
      <c r="F553" s="150">
        <v>0.2</v>
      </c>
      <c r="G553" s="132">
        <v>1</v>
      </c>
      <c r="H553" s="132">
        <v>0.2</v>
      </c>
    </row>
    <row r="554" spans="1:8">
      <c r="A554" s="132">
        <v>552</v>
      </c>
      <c r="B554" s="132">
        <v>22500</v>
      </c>
      <c r="C554" s="132" t="s">
        <v>705</v>
      </c>
      <c r="E554" s="134">
        <f t="shared" si="8"/>
        <v>552</v>
      </c>
      <c r="F554" s="150">
        <v>0.2</v>
      </c>
      <c r="G554" s="132">
        <v>1</v>
      </c>
      <c r="H554" s="132">
        <v>0.2</v>
      </c>
    </row>
    <row r="555" spans="1:8">
      <c r="A555" s="132">
        <v>553</v>
      </c>
      <c r="B555" s="132">
        <v>22500</v>
      </c>
      <c r="C555" s="132" t="s">
        <v>705</v>
      </c>
      <c r="E555" s="134">
        <f t="shared" si="8"/>
        <v>553</v>
      </c>
      <c r="F555" s="150">
        <v>0.2</v>
      </c>
      <c r="G555" s="132">
        <v>1</v>
      </c>
      <c r="H555" s="132">
        <v>0.2</v>
      </c>
    </row>
    <row r="556" spans="1:8">
      <c r="A556" s="132">
        <v>554</v>
      </c>
      <c r="B556" s="132">
        <v>22500</v>
      </c>
      <c r="C556" s="132" t="s">
        <v>705</v>
      </c>
      <c r="E556" s="134">
        <f t="shared" si="8"/>
        <v>554</v>
      </c>
      <c r="F556" s="150">
        <v>0.2</v>
      </c>
      <c r="G556" s="132">
        <v>1</v>
      </c>
      <c r="H556" s="132">
        <v>0.2</v>
      </c>
    </row>
    <row r="557" spans="1:8">
      <c r="A557" s="132">
        <v>555</v>
      </c>
      <c r="B557" s="132">
        <v>79100</v>
      </c>
      <c r="C557" s="132" t="s">
        <v>706</v>
      </c>
      <c r="E557" s="134">
        <f t="shared" si="8"/>
        <v>555</v>
      </c>
      <c r="F557" s="150">
        <v>0.2</v>
      </c>
      <c r="G557" s="132">
        <v>1</v>
      </c>
      <c r="H557" s="132">
        <v>0.2</v>
      </c>
    </row>
    <row r="558" spans="1:8">
      <c r="A558" s="132">
        <v>556</v>
      </c>
      <c r="B558" s="132">
        <v>22600</v>
      </c>
      <c r="C558" s="132" t="s">
        <v>706</v>
      </c>
      <c r="E558" s="134">
        <f t="shared" si="8"/>
        <v>556</v>
      </c>
      <c r="F558" s="150">
        <v>0.2</v>
      </c>
      <c r="G558" s="132">
        <v>1</v>
      </c>
      <c r="H558" s="132">
        <v>0.2</v>
      </c>
    </row>
    <row r="559" spans="1:8">
      <c r="A559" s="132">
        <v>557</v>
      </c>
      <c r="B559" s="132">
        <v>22600</v>
      </c>
      <c r="C559" s="132" t="s">
        <v>706</v>
      </c>
      <c r="E559" s="134">
        <f t="shared" si="8"/>
        <v>557</v>
      </c>
      <c r="F559" s="150">
        <v>0.2</v>
      </c>
      <c r="G559" s="132">
        <v>1</v>
      </c>
      <c r="H559" s="132">
        <v>0.2</v>
      </c>
    </row>
    <row r="560" spans="1:8">
      <c r="A560" s="132">
        <v>558</v>
      </c>
      <c r="B560" s="132">
        <v>22700</v>
      </c>
      <c r="C560" s="132" t="s">
        <v>707</v>
      </c>
      <c r="E560" s="134">
        <f t="shared" si="8"/>
        <v>558</v>
      </c>
      <c r="F560" s="150">
        <v>0.2</v>
      </c>
      <c r="G560" s="132">
        <v>1</v>
      </c>
      <c r="H560" s="132">
        <v>0.2</v>
      </c>
    </row>
    <row r="561" spans="1:8">
      <c r="A561" s="132">
        <v>559</v>
      </c>
      <c r="B561" s="132">
        <v>22700</v>
      </c>
      <c r="C561" s="132" t="s">
        <v>707</v>
      </c>
      <c r="E561" s="134">
        <f t="shared" si="8"/>
        <v>559</v>
      </c>
      <c r="F561" s="150">
        <v>0.2</v>
      </c>
      <c r="G561" s="132">
        <v>1</v>
      </c>
      <c r="H561" s="132">
        <v>0.2</v>
      </c>
    </row>
    <row r="562" spans="1:8">
      <c r="A562" s="132">
        <v>560</v>
      </c>
      <c r="B562" s="132">
        <v>79450</v>
      </c>
      <c r="C562" s="132" t="s">
        <v>707</v>
      </c>
      <c r="E562" s="134">
        <f t="shared" si="8"/>
        <v>560</v>
      </c>
      <c r="F562" s="150">
        <v>0.2</v>
      </c>
      <c r="G562" s="132">
        <v>1</v>
      </c>
      <c r="H562" s="132">
        <v>0.2</v>
      </c>
    </row>
    <row r="563" spans="1:8">
      <c r="A563" s="132">
        <v>561</v>
      </c>
      <c r="B563" s="132">
        <v>22800</v>
      </c>
      <c r="C563" s="132" t="s">
        <v>708</v>
      </c>
      <c r="E563" s="134">
        <f t="shared" si="8"/>
        <v>561</v>
      </c>
      <c r="F563" s="150">
        <v>0.2</v>
      </c>
      <c r="G563" s="132">
        <v>1</v>
      </c>
      <c r="H563" s="132">
        <v>0.2</v>
      </c>
    </row>
    <row r="564" spans="1:8">
      <c r="A564" s="132">
        <v>562</v>
      </c>
      <c r="B564" s="132">
        <v>22800</v>
      </c>
      <c r="C564" s="132" t="s">
        <v>708</v>
      </c>
      <c r="E564" s="134">
        <f t="shared" si="8"/>
        <v>562</v>
      </c>
      <c r="F564" s="150">
        <v>0.2</v>
      </c>
      <c r="G564" s="132">
        <v>1</v>
      </c>
      <c r="H564" s="132">
        <v>0.2</v>
      </c>
    </row>
    <row r="565" spans="1:8">
      <c r="A565" s="132">
        <v>563</v>
      </c>
      <c r="B565" s="132">
        <v>22800</v>
      </c>
      <c r="C565" s="132" t="s">
        <v>708</v>
      </c>
      <c r="E565" s="134">
        <f t="shared" si="8"/>
        <v>563</v>
      </c>
      <c r="F565" s="150">
        <v>0.2</v>
      </c>
      <c r="G565" s="132">
        <v>1</v>
      </c>
      <c r="H565" s="132">
        <v>0.2</v>
      </c>
    </row>
    <row r="566" spans="1:8">
      <c r="A566" s="132">
        <v>564</v>
      </c>
      <c r="B566" s="132">
        <v>22900</v>
      </c>
      <c r="C566" s="132" t="s">
        <v>709</v>
      </c>
      <c r="E566" s="134">
        <f t="shared" si="8"/>
        <v>564</v>
      </c>
      <c r="F566" s="150">
        <v>0.2</v>
      </c>
      <c r="G566" s="132">
        <v>1</v>
      </c>
      <c r="H566" s="132">
        <v>0.2</v>
      </c>
    </row>
    <row r="567" spans="1:8">
      <c r="A567" s="132">
        <v>565</v>
      </c>
      <c r="B567" s="132">
        <v>80150</v>
      </c>
      <c r="C567" s="132" t="s">
        <v>709</v>
      </c>
      <c r="E567" s="134">
        <f t="shared" si="8"/>
        <v>565</v>
      </c>
      <c r="F567" s="150">
        <v>0.2</v>
      </c>
      <c r="G567" s="132">
        <v>1</v>
      </c>
      <c r="H567" s="132">
        <v>0.2</v>
      </c>
    </row>
    <row r="568" spans="1:8">
      <c r="A568" s="132">
        <v>566</v>
      </c>
      <c r="B568" s="132">
        <v>22900</v>
      </c>
      <c r="C568" s="132" t="s">
        <v>709</v>
      </c>
      <c r="E568" s="134">
        <f t="shared" si="8"/>
        <v>566</v>
      </c>
      <c r="F568" s="150">
        <v>0.2</v>
      </c>
      <c r="G568" s="132">
        <v>1</v>
      </c>
      <c r="H568" s="132">
        <v>0.2</v>
      </c>
    </row>
    <row r="569" spans="1:8">
      <c r="A569" s="132">
        <v>567</v>
      </c>
      <c r="B569" s="132">
        <v>23000</v>
      </c>
      <c r="C569" s="132" t="s">
        <v>710</v>
      </c>
      <c r="E569" s="134">
        <f t="shared" si="8"/>
        <v>567</v>
      </c>
      <c r="F569" s="150">
        <v>0.2</v>
      </c>
      <c r="G569" s="132">
        <v>1</v>
      </c>
      <c r="H569" s="132">
        <v>0.2</v>
      </c>
    </row>
    <row r="570" spans="1:8">
      <c r="A570" s="132">
        <v>568</v>
      </c>
      <c r="B570" s="132">
        <v>23000</v>
      </c>
      <c r="C570" s="132" t="s">
        <v>710</v>
      </c>
      <c r="E570" s="134">
        <f t="shared" si="8"/>
        <v>568</v>
      </c>
      <c r="F570" s="150">
        <v>0.2</v>
      </c>
      <c r="G570" s="132">
        <v>1</v>
      </c>
      <c r="H570" s="132">
        <v>0.2</v>
      </c>
    </row>
    <row r="571" spans="1:8">
      <c r="A571" s="132">
        <v>569</v>
      </c>
      <c r="B571" s="132">
        <v>23000</v>
      </c>
      <c r="C571" s="132" t="s">
        <v>710</v>
      </c>
      <c r="E571" s="134">
        <f t="shared" si="8"/>
        <v>569</v>
      </c>
      <c r="F571" s="150">
        <v>0.2</v>
      </c>
      <c r="G571" s="132">
        <v>1</v>
      </c>
      <c r="H571" s="132">
        <v>0.2</v>
      </c>
    </row>
    <row r="572" spans="1:8">
      <c r="A572" s="132">
        <v>570</v>
      </c>
      <c r="B572" s="132">
        <v>80850</v>
      </c>
      <c r="C572" s="132" t="s">
        <v>711</v>
      </c>
      <c r="E572" s="134">
        <f t="shared" si="8"/>
        <v>570</v>
      </c>
      <c r="F572" s="150">
        <v>0.2</v>
      </c>
      <c r="G572" s="132">
        <v>1</v>
      </c>
      <c r="H572" s="132">
        <v>0.2</v>
      </c>
    </row>
    <row r="573" spans="1:8">
      <c r="A573" s="132">
        <v>571</v>
      </c>
      <c r="B573" s="132">
        <v>23100</v>
      </c>
      <c r="C573" s="132" t="s">
        <v>711</v>
      </c>
      <c r="E573" s="134">
        <f t="shared" si="8"/>
        <v>571</v>
      </c>
      <c r="F573" s="150">
        <v>0.2</v>
      </c>
      <c r="G573" s="132">
        <v>1</v>
      </c>
      <c r="H573" s="132">
        <v>0.2</v>
      </c>
    </row>
    <row r="574" spans="1:8">
      <c r="A574" s="132">
        <v>572</v>
      </c>
      <c r="B574" s="132">
        <v>23100</v>
      </c>
      <c r="C574" s="132" t="s">
        <v>711</v>
      </c>
      <c r="E574" s="134">
        <f t="shared" si="8"/>
        <v>572</v>
      </c>
      <c r="F574" s="150">
        <v>0.2</v>
      </c>
      <c r="G574" s="132">
        <v>1</v>
      </c>
      <c r="H574" s="132">
        <v>0.2</v>
      </c>
    </row>
    <row r="575" spans="1:8">
      <c r="A575" s="132">
        <v>573</v>
      </c>
      <c r="B575" s="132">
        <v>23200</v>
      </c>
      <c r="C575" s="132" t="s">
        <v>712</v>
      </c>
      <c r="E575" s="134">
        <f t="shared" si="8"/>
        <v>573</v>
      </c>
      <c r="F575" s="150">
        <v>0.2</v>
      </c>
      <c r="G575" s="132">
        <v>1</v>
      </c>
      <c r="H575" s="132">
        <v>0.2</v>
      </c>
    </row>
    <row r="576" spans="1:8">
      <c r="A576" s="132">
        <v>574</v>
      </c>
      <c r="B576" s="132">
        <v>23200</v>
      </c>
      <c r="C576" s="132" t="s">
        <v>712</v>
      </c>
      <c r="E576" s="134">
        <f t="shared" si="8"/>
        <v>574</v>
      </c>
      <c r="F576" s="150">
        <v>0.2</v>
      </c>
      <c r="G576" s="132">
        <v>1</v>
      </c>
      <c r="H576" s="132">
        <v>0.2</v>
      </c>
    </row>
    <row r="577" spans="1:8">
      <c r="A577" s="132">
        <v>575</v>
      </c>
      <c r="B577" s="132">
        <v>81200</v>
      </c>
      <c r="C577" s="132" t="s">
        <v>712</v>
      </c>
      <c r="E577" s="134">
        <f t="shared" si="8"/>
        <v>575</v>
      </c>
      <c r="F577" s="150">
        <v>0.2</v>
      </c>
      <c r="G577" s="132">
        <v>1</v>
      </c>
      <c r="H577" s="132">
        <v>0.2</v>
      </c>
    </row>
    <row r="578" spans="1:8">
      <c r="A578" s="132">
        <v>576</v>
      </c>
      <c r="B578" s="132">
        <v>23300</v>
      </c>
      <c r="C578" s="132" t="s">
        <v>713</v>
      </c>
      <c r="E578" s="134">
        <f t="shared" si="8"/>
        <v>576</v>
      </c>
      <c r="F578" s="150">
        <v>0.2</v>
      </c>
      <c r="G578" s="132">
        <v>1</v>
      </c>
      <c r="H578" s="132">
        <v>0.2</v>
      </c>
    </row>
    <row r="579" spans="1:8">
      <c r="A579" s="132">
        <v>577</v>
      </c>
      <c r="B579" s="132">
        <v>23300</v>
      </c>
      <c r="C579" s="132" t="s">
        <v>713</v>
      </c>
      <c r="E579" s="134">
        <f t="shared" si="8"/>
        <v>577</v>
      </c>
      <c r="F579" s="150">
        <v>0.2</v>
      </c>
      <c r="G579" s="132">
        <v>1</v>
      </c>
      <c r="H579" s="132">
        <v>0.2</v>
      </c>
    </row>
    <row r="580" spans="1:8">
      <c r="A580" s="132">
        <v>578</v>
      </c>
      <c r="B580" s="132">
        <v>23300</v>
      </c>
      <c r="C580" s="132" t="s">
        <v>713</v>
      </c>
      <c r="E580" s="134">
        <f t="shared" ref="E580:E642" si="9">A580</f>
        <v>578</v>
      </c>
      <c r="F580" s="150">
        <v>0.2</v>
      </c>
      <c r="G580" s="132">
        <v>1</v>
      </c>
      <c r="H580" s="132">
        <v>0.2</v>
      </c>
    </row>
    <row r="581" spans="1:8">
      <c r="A581" s="132">
        <v>579</v>
      </c>
      <c r="B581" s="132">
        <v>23400</v>
      </c>
      <c r="C581" s="132" t="s">
        <v>714</v>
      </c>
      <c r="E581" s="134">
        <f t="shared" si="9"/>
        <v>579</v>
      </c>
      <c r="F581" s="150">
        <v>0.2</v>
      </c>
      <c r="G581" s="132">
        <v>1</v>
      </c>
      <c r="H581" s="132">
        <v>0.2</v>
      </c>
    </row>
    <row r="582" spans="1:8">
      <c r="A582" s="132">
        <v>580</v>
      </c>
      <c r="B582" s="132">
        <v>81900</v>
      </c>
      <c r="C582" s="132" t="s">
        <v>714</v>
      </c>
      <c r="E582" s="134">
        <f t="shared" si="9"/>
        <v>580</v>
      </c>
      <c r="F582" s="150">
        <v>0.2</v>
      </c>
      <c r="G582" s="132">
        <v>1</v>
      </c>
      <c r="H582" s="132">
        <v>0.2</v>
      </c>
    </row>
    <row r="583" spans="1:8">
      <c r="A583" s="132">
        <v>581</v>
      </c>
      <c r="B583" s="132">
        <v>23400</v>
      </c>
      <c r="C583" s="132" t="s">
        <v>714</v>
      </c>
      <c r="E583" s="134">
        <f t="shared" si="9"/>
        <v>581</v>
      </c>
      <c r="F583" s="150">
        <v>0.2</v>
      </c>
      <c r="G583" s="132">
        <v>1</v>
      </c>
      <c r="H583" s="132">
        <v>0.2</v>
      </c>
    </row>
    <row r="584" spans="1:8">
      <c r="A584" s="132">
        <v>582</v>
      </c>
      <c r="B584" s="132">
        <v>23500</v>
      </c>
      <c r="C584" s="132" t="s">
        <v>715</v>
      </c>
      <c r="E584" s="134">
        <f t="shared" si="9"/>
        <v>582</v>
      </c>
      <c r="F584" s="150">
        <v>0.2</v>
      </c>
      <c r="G584" s="132">
        <v>1</v>
      </c>
      <c r="H584" s="132">
        <v>0.2</v>
      </c>
    </row>
    <row r="585" spans="1:8">
      <c r="A585" s="132">
        <v>583</v>
      </c>
      <c r="B585" s="132">
        <v>23500</v>
      </c>
      <c r="C585" s="132" t="s">
        <v>715</v>
      </c>
      <c r="E585" s="134">
        <f t="shared" si="9"/>
        <v>583</v>
      </c>
      <c r="F585" s="150">
        <v>0.2</v>
      </c>
      <c r="G585" s="132">
        <v>1</v>
      </c>
      <c r="H585" s="132">
        <v>0.2</v>
      </c>
    </row>
    <row r="586" spans="1:8">
      <c r="A586" s="132">
        <v>584</v>
      </c>
      <c r="B586" s="132">
        <v>23500</v>
      </c>
      <c r="C586" s="132" t="s">
        <v>715</v>
      </c>
      <c r="E586" s="134">
        <f t="shared" si="9"/>
        <v>584</v>
      </c>
      <c r="F586" s="150">
        <v>0.2</v>
      </c>
      <c r="G586" s="132">
        <v>1</v>
      </c>
      <c r="H586" s="132">
        <v>0.2</v>
      </c>
    </row>
    <row r="587" spans="1:8">
      <c r="A587" s="132">
        <v>585</v>
      </c>
      <c r="B587" s="132">
        <v>82600</v>
      </c>
      <c r="C587" s="132" t="s">
        <v>716</v>
      </c>
      <c r="E587" s="134">
        <f t="shared" si="9"/>
        <v>585</v>
      </c>
      <c r="F587" s="150">
        <v>0.2</v>
      </c>
      <c r="G587" s="132">
        <v>1</v>
      </c>
      <c r="H587" s="132">
        <v>0.2</v>
      </c>
    </row>
    <row r="588" spans="1:8">
      <c r="A588" s="132">
        <v>586</v>
      </c>
      <c r="B588" s="132">
        <v>23600</v>
      </c>
      <c r="C588" s="132" t="s">
        <v>716</v>
      </c>
      <c r="E588" s="134">
        <f t="shared" si="9"/>
        <v>586</v>
      </c>
      <c r="F588" s="150">
        <v>0.2</v>
      </c>
      <c r="G588" s="132">
        <v>1</v>
      </c>
      <c r="H588" s="132">
        <v>0.2</v>
      </c>
    </row>
    <row r="589" spans="1:8">
      <c r="A589" s="132">
        <v>587</v>
      </c>
      <c r="B589" s="132">
        <v>23600</v>
      </c>
      <c r="C589" s="132" t="s">
        <v>716</v>
      </c>
      <c r="E589" s="134">
        <f t="shared" si="9"/>
        <v>587</v>
      </c>
      <c r="F589" s="150">
        <v>0.2</v>
      </c>
      <c r="G589" s="132">
        <v>1</v>
      </c>
      <c r="H589" s="132">
        <v>0.2</v>
      </c>
    </row>
    <row r="590" spans="1:8">
      <c r="A590" s="132">
        <v>588</v>
      </c>
      <c r="B590" s="132">
        <v>23700</v>
      </c>
      <c r="C590" s="132" t="s">
        <v>717</v>
      </c>
      <c r="E590" s="134">
        <f t="shared" si="9"/>
        <v>588</v>
      </c>
      <c r="F590" s="150">
        <v>0.2</v>
      </c>
      <c r="G590" s="132">
        <v>1</v>
      </c>
      <c r="H590" s="132">
        <v>0.2</v>
      </c>
    </row>
    <row r="591" spans="1:8">
      <c r="A591" s="132">
        <v>589</v>
      </c>
      <c r="B591" s="132">
        <v>23700</v>
      </c>
      <c r="C591" s="132" t="s">
        <v>717</v>
      </c>
      <c r="E591" s="134">
        <f t="shared" si="9"/>
        <v>589</v>
      </c>
      <c r="F591" s="150">
        <v>0.2</v>
      </c>
      <c r="G591" s="132">
        <v>1</v>
      </c>
      <c r="H591" s="132">
        <v>0.2</v>
      </c>
    </row>
    <row r="592" spans="1:8">
      <c r="A592" s="132">
        <v>590</v>
      </c>
      <c r="B592" s="132">
        <v>82950</v>
      </c>
      <c r="C592" s="132" t="s">
        <v>717</v>
      </c>
      <c r="E592" s="134">
        <f t="shared" si="9"/>
        <v>590</v>
      </c>
      <c r="F592" s="150">
        <v>0.2</v>
      </c>
      <c r="G592" s="132">
        <v>1</v>
      </c>
      <c r="H592" s="132">
        <v>0.2</v>
      </c>
    </row>
    <row r="593" spans="1:8">
      <c r="A593" s="132">
        <v>591</v>
      </c>
      <c r="B593" s="132">
        <v>23800</v>
      </c>
      <c r="C593" s="132" t="s">
        <v>718</v>
      </c>
      <c r="E593" s="134">
        <f t="shared" si="9"/>
        <v>591</v>
      </c>
      <c r="F593" s="150">
        <v>0.2</v>
      </c>
      <c r="G593" s="132">
        <v>1</v>
      </c>
      <c r="H593" s="132">
        <v>0.2</v>
      </c>
    </row>
    <row r="594" spans="1:8">
      <c r="A594" s="132">
        <v>592</v>
      </c>
      <c r="B594" s="132">
        <v>23800</v>
      </c>
      <c r="C594" s="132" t="s">
        <v>718</v>
      </c>
      <c r="E594" s="134">
        <f t="shared" si="9"/>
        <v>592</v>
      </c>
      <c r="F594" s="150">
        <v>0.2</v>
      </c>
      <c r="G594" s="132">
        <v>1</v>
      </c>
      <c r="H594" s="132">
        <v>0.2</v>
      </c>
    </row>
    <row r="595" spans="1:8">
      <c r="A595" s="132">
        <v>593</v>
      </c>
      <c r="B595" s="132">
        <v>23800</v>
      </c>
      <c r="C595" s="132" t="s">
        <v>718</v>
      </c>
      <c r="E595" s="134">
        <f t="shared" si="9"/>
        <v>593</v>
      </c>
      <c r="F595" s="150">
        <v>0.2</v>
      </c>
      <c r="G595" s="132">
        <v>1</v>
      </c>
      <c r="H595" s="132">
        <v>0.2</v>
      </c>
    </row>
    <row r="596" spans="1:8">
      <c r="A596" s="132">
        <v>594</v>
      </c>
      <c r="B596" s="132">
        <v>23900</v>
      </c>
      <c r="C596" s="132" t="s">
        <v>719</v>
      </c>
      <c r="E596" s="134">
        <f t="shared" si="9"/>
        <v>594</v>
      </c>
      <c r="F596" s="150">
        <v>0.2</v>
      </c>
      <c r="G596" s="132">
        <v>1</v>
      </c>
      <c r="H596" s="132">
        <v>0.2</v>
      </c>
    </row>
    <row r="597" spans="1:8">
      <c r="A597" s="132">
        <v>595</v>
      </c>
      <c r="B597" s="132">
        <v>83650</v>
      </c>
      <c r="C597" s="132" t="s">
        <v>719</v>
      </c>
      <c r="E597" s="134">
        <f t="shared" si="9"/>
        <v>595</v>
      </c>
      <c r="F597" s="150">
        <v>0.2</v>
      </c>
      <c r="G597" s="132">
        <v>1</v>
      </c>
      <c r="H597" s="132">
        <v>0.2</v>
      </c>
    </row>
    <row r="598" spans="1:8">
      <c r="A598" s="132">
        <v>596</v>
      </c>
      <c r="B598" s="132">
        <v>23900</v>
      </c>
      <c r="C598" s="132" t="s">
        <v>719</v>
      </c>
      <c r="E598" s="134">
        <f t="shared" si="9"/>
        <v>596</v>
      </c>
      <c r="F598" s="150">
        <v>0.2</v>
      </c>
      <c r="G598" s="132">
        <v>1</v>
      </c>
      <c r="H598" s="132">
        <v>0.2</v>
      </c>
    </row>
    <row r="599" spans="1:8">
      <c r="A599" s="132">
        <v>597</v>
      </c>
      <c r="B599" s="132">
        <v>24000</v>
      </c>
      <c r="C599" s="132" t="s">
        <v>720</v>
      </c>
      <c r="E599" s="134">
        <f t="shared" si="9"/>
        <v>597</v>
      </c>
      <c r="F599" s="150">
        <v>0.2</v>
      </c>
      <c r="G599" s="132">
        <v>1</v>
      </c>
      <c r="H599" s="132">
        <v>0.2</v>
      </c>
    </row>
    <row r="600" spans="1:8">
      <c r="A600" s="132">
        <v>598</v>
      </c>
      <c r="B600" s="132">
        <v>24000</v>
      </c>
      <c r="C600" s="132" t="s">
        <v>720</v>
      </c>
      <c r="E600" s="134">
        <f t="shared" si="9"/>
        <v>598</v>
      </c>
      <c r="F600" s="150">
        <v>0.2</v>
      </c>
      <c r="G600" s="132">
        <v>1</v>
      </c>
      <c r="H600" s="132">
        <v>0.2</v>
      </c>
    </row>
    <row r="601" spans="1:8">
      <c r="A601" s="132">
        <v>599</v>
      </c>
      <c r="B601" s="132">
        <v>24000</v>
      </c>
      <c r="C601" s="132" t="s">
        <v>720</v>
      </c>
      <c r="E601" s="134">
        <f t="shared" si="9"/>
        <v>599</v>
      </c>
      <c r="F601" s="150">
        <v>0.2</v>
      </c>
      <c r="G601" s="132">
        <v>1</v>
      </c>
      <c r="H601" s="132">
        <v>0.2</v>
      </c>
    </row>
    <row r="602" spans="1:8">
      <c r="A602" s="132">
        <v>600</v>
      </c>
      <c r="B602" s="132">
        <v>84350</v>
      </c>
      <c r="C602" s="132" t="s">
        <v>721</v>
      </c>
      <c r="E602" s="134">
        <f t="shared" si="9"/>
        <v>600</v>
      </c>
      <c r="F602" s="150">
        <v>0.2</v>
      </c>
      <c r="G602" s="132">
        <v>1</v>
      </c>
      <c r="H602" s="132">
        <v>0.2</v>
      </c>
    </row>
    <row r="603" spans="1:8">
      <c r="A603" s="132">
        <v>601</v>
      </c>
      <c r="B603" s="132">
        <v>24100</v>
      </c>
      <c r="C603" s="132" t="s">
        <v>721</v>
      </c>
      <c r="E603" s="134">
        <f t="shared" si="9"/>
        <v>601</v>
      </c>
      <c r="F603" s="150">
        <v>0.2</v>
      </c>
      <c r="G603" s="132">
        <v>1</v>
      </c>
      <c r="H603" s="132">
        <v>0.2</v>
      </c>
    </row>
    <row r="604" spans="1:8">
      <c r="A604" s="132">
        <v>602</v>
      </c>
      <c r="B604" s="132">
        <v>24100</v>
      </c>
      <c r="C604" s="132" t="s">
        <v>721</v>
      </c>
      <c r="E604" s="134">
        <f t="shared" si="9"/>
        <v>602</v>
      </c>
      <c r="F604" s="150">
        <v>0.2</v>
      </c>
      <c r="G604" s="132">
        <v>1</v>
      </c>
      <c r="H604" s="132">
        <v>0.2</v>
      </c>
    </row>
    <row r="605" spans="1:8">
      <c r="A605" s="132">
        <v>603</v>
      </c>
      <c r="B605" s="132">
        <v>24200</v>
      </c>
      <c r="C605" s="132" t="s">
        <v>722</v>
      </c>
      <c r="E605" s="134">
        <f t="shared" si="9"/>
        <v>603</v>
      </c>
      <c r="F605" s="150">
        <v>0.2</v>
      </c>
      <c r="G605" s="132">
        <v>1</v>
      </c>
      <c r="H605" s="132">
        <v>0.2</v>
      </c>
    </row>
    <row r="606" spans="1:8">
      <c r="A606" s="132">
        <v>604</v>
      </c>
      <c r="B606" s="132">
        <v>24200</v>
      </c>
      <c r="C606" s="132" t="s">
        <v>722</v>
      </c>
      <c r="E606" s="134">
        <f t="shared" si="9"/>
        <v>604</v>
      </c>
      <c r="F606" s="150">
        <v>0.2</v>
      </c>
      <c r="G606" s="132">
        <v>1</v>
      </c>
      <c r="H606" s="132">
        <v>0.2</v>
      </c>
    </row>
    <row r="607" spans="1:8">
      <c r="A607" s="132">
        <v>605</v>
      </c>
      <c r="B607" s="132">
        <v>84700</v>
      </c>
      <c r="C607" s="132" t="s">
        <v>722</v>
      </c>
      <c r="E607" s="134">
        <f t="shared" si="9"/>
        <v>605</v>
      </c>
      <c r="F607" s="150">
        <v>0.2</v>
      </c>
      <c r="G607" s="132">
        <v>1</v>
      </c>
      <c r="H607" s="132">
        <v>0.2</v>
      </c>
    </row>
    <row r="608" spans="1:8">
      <c r="A608" s="132">
        <v>606</v>
      </c>
      <c r="B608" s="132">
        <v>24300</v>
      </c>
      <c r="C608" s="132" t="s">
        <v>723</v>
      </c>
      <c r="E608" s="134">
        <f t="shared" si="9"/>
        <v>606</v>
      </c>
      <c r="F608" s="150">
        <v>0.2</v>
      </c>
      <c r="G608" s="132">
        <v>1</v>
      </c>
      <c r="H608" s="132">
        <v>0.2</v>
      </c>
    </row>
    <row r="609" spans="1:8">
      <c r="A609" s="132">
        <v>607</v>
      </c>
      <c r="B609" s="132">
        <v>24300</v>
      </c>
      <c r="C609" s="132" t="s">
        <v>723</v>
      </c>
      <c r="E609" s="134">
        <f t="shared" si="9"/>
        <v>607</v>
      </c>
      <c r="F609" s="150">
        <v>0.2</v>
      </c>
      <c r="G609" s="132">
        <v>1</v>
      </c>
      <c r="H609" s="132">
        <v>0.2</v>
      </c>
    </row>
    <row r="610" spans="1:8">
      <c r="A610" s="132">
        <v>608</v>
      </c>
      <c r="B610" s="132">
        <v>24300</v>
      </c>
      <c r="C610" s="132" t="s">
        <v>723</v>
      </c>
      <c r="E610" s="134">
        <f t="shared" si="9"/>
        <v>608</v>
      </c>
      <c r="F610" s="150">
        <v>0.2</v>
      </c>
      <c r="G610" s="132">
        <v>1</v>
      </c>
      <c r="H610" s="132">
        <v>0.2</v>
      </c>
    </row>
    <row r="611" spans="1:8">
      <c r="A611" s="132">
        <v>609</v>
      </c>
      <c r="B611" s="132">
        <v>24400</v>
      </c>
      <c r="C611" s="132" t="s">
        <v>724</v>
      </c>
      <c r="E611" s="134">
        <f t="shared" si="9"/>
        <v>609</v>
      </c>
      <c r="F611" s="150">
        <v>0.2</v>
      </c>
      <c r="G611" s="132">
        <v>1</v>
      </c>
      <c r="H611" s="132">
        <v>0.2</v>
      </c>
    </row>
    <row r="612" spans="1:8">
      <c r="A612" s="132">
        <v>610</v>
      </c>
      <c r="B612" s="132">
        <v>85400</v>
      </c>
      <c r="C612" s="132" t="s">
        <v>724</v>
      </c>
      <c r="E612" s="134">
        <f t="shared" si="9"/>
        <v>610</v>
      </c>
      <c r="F612" s="150">
        <v>0.2</v>
      </c>
      <c r="G612" s="132">
        <v>1</v>
      </c>
      <c r="H612" s="132">
        <v>0.2</v>
      </c>
    </row>
    <row r="613" spans="1:8">
      <c r="A613" s="132">
        <v>611</v>
      </c>
      <c r="B613" s="132">
        <v>24400</v>
      </c>
      <c r="C613" s="132" t="s">
        <v>724</v>
      </c>
      <c r="E613" s="134">
        <f t="shared" si="9"/>
        <v>611</v>
      </c>
      <c r="F613" s="150">
        <v>0.2</v>
      </c>
      <c r="G613" s="132">
        <v>1</v>
      </c>
      <c r="H613" s="132">
        <v>0.2</v>
      </c>
    </row>
    <row r="614" spans="1:8">
      <c r="A614" s="132">
        <v>612</v>
      </c>
      <c r="B614" s="132">
        <v>24500</v>
      </c>
      <c r="C614" s="132" t="s">
        <v>725</v>
      </c>
      <c r="E614" s="134">
        <f t="shared" si="9"/>
        <v>612</v>
      </c>
      <c r="F614" s="150">
        <v>0.2</v>
      </c>
      <c r="G614" s="132">
        <v>1</v>
      </c>
      <c r="H614" s="132">
        <v>0.2</v>
      </c>
    </row>
    <row r="615" spans="1:8">
      <c r="A615" s="132">
        <v>613</v>
      </c>
      <c r="B615" s="132">
        <v>24500</v>
      </c>
      <c r="C615" s="132" t="s">
        <v>725</v>
      </c>
      <c r="E615" s="134">
        <f t="shared" si="9"/>
        <v>613</v>
      </c>
      <c r="F615" s="150">
        <v>0.2</v>
      </c>
      <c r="G615" s="132">
        <v>1</v>
      </c>
      <c r="H615" s="132">
        <v>0.2</v>
      </c>
    </row>
    <row r="616" spans="1:8">
      <c r="A616" s="132">
        <v>614</v>
      </c>
      <c r="B616" s="132">
        <v>24500</v>
      </c>
      <c r="C616" s="132" t="s">
        <v>725</v>
      </c>
      <c r="E616" s="134">
        <f t="shared" si="9"/>
        <v>614</v>
      </c>
      <c r="F616" s="150">
        <v>0.2</v>
      </c>
      <c r="G616" s="132">
        <v>1</v>
      </c>
      <c r="H616" s="132">
        <v>0.2</v>
      </c>
    </row>
    <row r="617" spans="1:8">
      <c r="A617" s="132">
        <v>615</v>
      </c>
      <c r="B617" s="132">
        <v>86100</v>
      </c>
      <c r="C617" s="132" t="s">
        <v>726</v>
      </c>
      <c r="E617" s="134">
        <f t="shared" si="9"/>
        <v>615</v>
      </c>
      <c r="F617" s="150">
        <v>0.2</v>
      </c>
      <c r="G617" s="132">
        <v>1</v>
      </c>
      <c r="H617" s="132">
        <v>0.2</v>
      </c>
    </row>
    <row r="618" spans="1:8">
      <c r="A618" s="132">
        <v>616</v>
      </c>
      <c r="B618" s="132">
        <v>24600</v>
      </c>
      <c r="C618" s="132" t="s">
        <v>726</v>
      </c>
      <c r="E618" s="134">
        <f t="shared" si="9"/>
        <v>616</v>
      </c>
      <c r="F618" s="150">
        <v>0.2</v>
      </c>
      <c r="G618" s="132">
        <v>1</v>
      </c>
      <c r="H618" s="132">
        <v>0.2</v>
      </c>
    </row>
    <row r="619" spans="1:8">
      <c r="A619" s="132">
        <v>617</v>
      </c>
      <c r="B619" s="132">
        <v>24600</v>
      </c>
      <c r="C619" s="132" t="s">
        <v>726</v>
      </c>
      <c r="E619" s="134">
        <f t="shared" si="9"/>
        <v>617</v>
      </c>
      <c r="F619" s="150">
        <v>0.2</v>
      </c>
      <c r="G619" s="132">
        <v>1</v>
      </c>
      <c r="H619" s="132">
        <v>0.2</v>
      </c>
    </row>
    <row r="620" spans="1:8">
      <c r="A620" s="132">
        <v>618</v>
      </c>
      <c r="B620" s="132">
        <v>24700</v>
      </c>
      <c r="C620" s="132" t="s">
        <v>727</v>
      </c>
      <c r="E620" s="134">
        <f t="shared" si="9"/>
        <v>618</v>
      </c>
      <c r="F620" s="150">
        <v>0.2</v>
      </c>
      <c r="G620" s="132">
        <v>1</v>
      </c>
      <c r="H620" s="132">
        <v>0.2</v>
      </c>
    </row>
    <row r="621" spans="1:8">
      <c r="A621" s="132">
        <v>619</v>
      </c>
      <c r="B621" s="132">
        <v>24700</v>
      </c>
      <c r="C621" s="132" t="s">
        <v>727</v>
      </c>
      <c r="E621" s="134">
        <f t="shared" si="9"/>
        <v>619</v>
      </c>
      <c r="F621" s="150">
        <v>0.2</v>
      </c>
      <c r="G621" s="132">
        <v>1</v>
      </c>
      <c r="H621" s="132">
        <v>0.2</v>
      </c>
    </row>
    <row r="622" spans="1:8">
      <c r="A622" s="132">
        <v>620</v>
      </c>
      <c r="B622" s="132">
        <v>86450</v>
      </c>
      <c r="C622" s="132" t="s">
        <v>727</v>
      </c>
      <c r="E622" s="134">
        <f t="shared" si="9"/>
        <v>620</v>
      </c>
      <c r="F622" s="150">
        <v>0.2</v>
      </c>
      <c r="G622" s="132">
        <v>1</v>
      </c>
      <c r="H622" s="132">
        <v>0.2</v>
      </c>
    </row>
    <row r="623" spans="1:8">
      <c r="A623" s="132">
        <v>621</v>
      </c>
      <c r="B623" s="132">
        <v>24800</v>
      </c>
      <c r="C623" s="132" t="s">
        <v>728</v>
      </c>
      <c r="E623" s="134">
        <f t="shared" si="9"/>
        <v>621</v>
      </c>
      <c r="F623" s="150">
        <v>0.2</v>
      </c>
      <c r="G623" s="132">
        <v>1</v>
      </c>
      <c r="H623" s="132">
        <v>0.2</v>
      </c>
    </row>
    <row r="624" spans="1:8">
      <c r="A624" s="132">
        <v>622</v>
      </c>
      <c r="B624" s="132">
        <v>24800</v>
      </c>
      <c r="C624" s="132" t="s">
        <v>728</v>
      </c>
      <c r="E624" s="134">
        <f t="shared" si="9"/>
        <v>622</v>
      </c>
      <c r="F624" s="150">
        <v>0.2</v>
      </c>
      <c r="G624" s="132">
        <v>1</v>
      </c>
      <c r="H624" s="132">
        <v>0.2</v>
      </c>
    </row>
    <row r="625" spans="1:8">
      <c r="A625" s="132">
        <v>623</v>
      </c>
      <c r="B625" s="132">
        <v>24800</v>
      </c>
      <c r="C625" s="132" t="s">
        <v>728</v>
      </c>
      <c r="E625" s="134">
        <f t="shared" si="9"/>
        <v>623</v>
      </c>
      <c r="F625" s="150">
        <v>0.2</v>
      </c>
      <c r="G625" s="132">
        <v>1</v>
      </c>
      <c r="H625" s="132">
        <v>0.2</v>
      </c>
    </row>
    <row r="626" spans="1:8">
      <c r="A626" s="132">
        <v>624</v>
      </c>
      <c r="B626" s="132">
        <v>24900</v>
      </c>
      <c r="C626" s="132" t="s">
        <v>729</v>
      </c>
      <c r="E626" s="134">
        <f t="shared" si="9"/>
        <v>624</v>
      </c>
      <c r="F626" s="150">
        <v>0.2</v>
      </c>
      <c r="G626" s="132">
        <v>1</v>
      </c>
      <c r="H626" s="132">
        <v>0.2</v>
      </c>
    </row>
    <row r="627" spans="1:8">
      <c r="A627" s="132">
        <v>625</v>
      </c>
      <c r="B627" s="132">
        <v>87150</v>
      </c>
      <c r="C627" s="132" t="s">
        <v>729</v>
      </c>
      <c r="E627" s="134">
        <f t="shared" si="9"/>
        <v>625</v>
      </c>
      <c r="F627" s="150">
        <v>0.2</v>
      </c>
      <c r="G627" s="132">
        <v>1</v>
      </c>
      <c r="H627" s="132">
        <v>0.2</v>
      </c>
    </row>
    <row r="628" spans="1:8">
      <c r="A628" s="132">
        <v>626</v>
      </c>
      <c r="B628" s="132">
        <v>24900</v>
      </c>
      <c r="C628" s="132" t="s">
        <v>729</v>
      </c>
      <c r="E628" s="134">
        <f t="shared" si="9"/>
        <v>626</v>
      </c>
      <c r="F628" s="150">
        <v>0.2</v>
      </c>
      <c r="G628" s="132">
        <v>1</v>
      </c>
      <c r="H628" s="132">
        <v>0.2</v>
      </c>
    </row>
    <row r="629" spans="1:8">
      <c r="A629" s="132">
        <v>627</v>
      </c>
      <c r="B629" s="132">
        <v>25000</v>
      </c>
      <c r="C629" s="132" t="s">
        <v>730</v>
      </c>
      <c r="E629" s="134">
        <f t="shared" si="9"/>
        <v>627</v>
      </c>
      <c r="F629" s="150">
        <v>0.2</v>
      </c>
      <c r="G629" s="132">
        <v>1</v>
      </c>
      <c r="H629" s="132">
        <v>0.2</v>
      </c>
    </row>
    <row r="630" spans="1:8">
      <c r="A630" s="132">
        <v>628</v>
      </c>
      <c r="B630" s="132">
        <v>25000</v>
      </c>
      <c r="C630" s="132" t="s">
        <v>730</v>
      </c>
      <c r="E630" s="134">
        <f t="shared" si="9"/>
        <v>628</v>
      </c>
      <c r="F630" s="150">
        <v>0.2</v>
      </c>
      <c r="G630" s="132">
        <v>1</v>
      </c>
      <c r="H630" s="132">
        <v>0.2</v>
      </c>
    </row>
    <row r="631" spans="1:8">
      <c r="A631" s="132">
        <v>629</v>
      </c>
      <c r="B631" s="132">
        <v>25000</v>
      </c>
      <c r="C631" s="132" t="s">
        <v>730</v>
      </c>
      <c r="E631" s="134">
        <f t="shared" si="9"/>
        <v>629</v>
      </c>
      <c r="F631" s="150">
        <v>0.2</v>
      </c>
      <c r="G631" s="132">
        <v>1</v>
      </c>
      <c r="H631" s="132">
        <v>0.2</v>
      </c>
    </row>
    <row r="632" spans="1:8">
      <c r="A632" s="132">
        <v>630</v>
      </c>
      <c r="B632" s="132">
        <v>87850</v>
      </c>
      <c r="C632" s="132" t="s">
        <v>731</v>
      </c>
      <c r="E632" s="134">
        <f t="shared" si="9"/>
        <v>630</v>
      </c>
      <c r="F632" s="150">
        <v>0.2</v>
      </c>
      <c r="G632" s="132">
        <v>1</v>
      </c>
      <c r="H632" s="132">
        <v>0.2</v>
      </c>
    </row>
    <row r="633" spans="1:8">
      <c r="A633" s="132">
        <v>631</v>
      </c>
      <c r="B633" s="132">
        <v>25100</v>
      </c>
      <c r="C633" s="132" t="s">
        <v>731</v>
      </c>
      <c r="E633" s="134">
        <f t="shared" si="9"/>
        <v>631</v>
      </c>
      <c r="F633" s="150">
        <v>0.2</v>
      </c>
      <c r="G633" s="132">
        <v>1</v>
      </c>
      <c r="H633" s="132">
        <v>0.2</v>
      </c>
    </row>
    <row r="634" spans="1:8">
      <c r="A634" s="132">
        <v>632</v>
      </c>
      <c r="B634" s="132">
        <v>25100</v>
      </c>
      <c r="C634" s="132" t="s">
        <v>731</v>
      </c>
      <c r="E634" s="134">
        <f t="shared" si="9"/>
        <v>632</v>
      </c>
      <c r="F634" s="150">
        <v>0.2</v>
      </c>
      <c r="G634" s="132">
        <v>1</v>
      </c>
      <c r="H634" s="132">
        <v>0.2</v>
      </c>
    </row>
    <row r="635" spans="1:8">
      <c r="A635" s="132">
        <v>633</v>
      </c>
      <c r="B635" s="132">
        <v>25200</v>
      </c>
      <c r="C635" s="132" t="s">
        <v>732</v>
      </c>
      <c r="E635" s="134">
        <f t="shared" si="9"/>
        <v>633</v>
      </c>
      <c r="F635" s="150">
        <v>0.2</v>
      </c>
      <c r="G635" s="132">
        <v>1</v>
      </c>
      <c r="H635" s="132">
        <v>0.2</v>
      </c>
    </row>
    <row r="636" spans="1:8">
      <c r="A636" s="132">
        <v>634</v>
      </c>
      <c r="B636" s="132">
        <v>25200</v>
      </c>
      <c r="C636" s="132" t="s">
        <v>732</v>
      </c>
      <c r="E636" s="134">
        <f t="shared" si="9"/>
        <v>634</v>
      </c>
      <c r="F636" s="150">
        <v>0.2</v>
      </c>
      <c r="G636" s="132">
        <v>1</v>
      </c>
      <c r="H636" s="132">
        <v>0.2</v>
      </c>
    </row>
    <row r="637" spans="1:8">
      <c r="A637" s="132">
        <v>635</v>
      </c>
      <c r="B637" s="132">
        <v>88200</v>
      </c>
      <c r="C637" s="132" t="s">
        <v>732</v>
      </c>
      <c r="E637" s="134">
        <f t="shared" si="9"/>
        <v>635</v>
      </c>
      <c r="F637" s="150">
        <v>0.2</v>
      </c>
      <c r="G637" s="132">
        <v>1</v>
      </c>
      <c r="H637" s="132">
        <v>0.2</v>
      </c>
    </row>
    <row r="638" spans="1:8">
      <c r="A638" s="132">
        <v>636</v>
      </c>
      <c r="B638" s="132">
        <v>25300</v>
      </c>
      <c r="C638" s="132" t="s">
        <v>733</v>
      </c>
      <c r="E638" s="134">
        <f t="shared" si="9"/>
        <v>636</v>
      </c>
      <c r="F638" s="150">
        <v>0.2</v>
      </c>
      <c r="G638" s="132">
        <v>1</v>
      </c>
      <c r="H638" s="132">
        <v>0.2</v>
      </c>
    </row>
    <row r="639" spans="1:8">
      <c r="A639" s="132">
        <v>637</v>
      </c>
      <c r="B639" s="132">
        <v>25300</v>
      </c>
      <c r="C639" s="132" t="s">
        <v>733</v>
      </c>
      <c r="E639" s="134">
        <f t="shared" si="9"/>
        <v>637</v>
      </c>
      <c r="F639" s="150">
        <v>0.2</v>
      </c>
      <c r="G639" s="132">
        <v>1</v>
      </c>
      <c r="H639" s="132">
        <v>0.2</v>
      </c>
    </row>
    <row r="640" spans="1:8">
      <c r="A640" s="132">
        <v>638</v>
      </c>
      <c r="B640" s="132">
        <v>25300</v>
      </c>
      <c r="C640" s="132" t="s">
        <v>733</v>
      </c>
      <c r="E640" s="134">
        <f t="shared" si="9"/>
        <v>638</v>
      </c>
      <c r="F640" s="150">
        <v>0.2</v>
      </c>
      <c r="G640" s="132">
        <v>1</v>
      </c>
      <c r="H640" s="132">
        <v>0.2</v>
      </c>
    </row>
    <row r="641" spans="1:8">
      <c r="A641" s="132">
        <v>639</v>
      </c>
      <c r="B641" s="132">
        <v>25400</v>
      </c>
      <c r="C641" s="132" t="s">
        <v>734</v>
      </c>
      <c r="E641" s="134">
        <f t="shared" si="9"/>
        <v>639</v>
      </c>
      <c r="F641" s="150">
        <v>0.2</v>
      </c>
      <c r="G641" s="132">
        <v>1</v>
      </c>
      <c r="H641" s="132">
        <v>0.2</v>
      </c>
    </row>
    <row r="642" spans="1:8">
      <c r="A642" s="132">
        <v>640</v>
      </c>
      <c r="B642" s="132">
        <v>88900</v>
      </c>
      <c r="C642" s="132" t="s">
        <v>734</v>
      </c>
      <c r="E642" s="134">
        <f t="shared" si="9"/>
        <v>640</v>
      </c>
      <c r="F642" s="150">
        <v>0.2</v>
      </c>
      <c r="G642" s="132">
        <v>1</v>
      </c>
      <c r="H642" s="132">
        <v>0.2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系统投放结构</vt:lpstr>
      <vt:lpstr>货币定价</vt:lpstr>
      <vt:lpstr>金币产出与消耗</vt:lpstr>
      <vt:lpstr>钻石投放</vt:lpstr>
      <vt:lpstr>英雄投放</vt:lpstr>
      <vt:lpstr>装备价格</vt:lpstr>
      <vt:lpstr>召唤数值</vt:lpstr>
      <vt:lpstr>等级生命周期&amp;收益</vt:lpstr>
      <vt:lpstr>主线副本</vt:lpstr>
      <vt:lpstr>沙盒战争</vt:lpstr>
      <vt:lpstr>无尽试炼</vt:lpstr>
      <vt:lpstr>金币消耗</vt:lpstr>
      <vt:lpstr>弹包</vt:lpstr>
      <vt:lpstr>基金、月卡、首充</vt:lpstr>
      <vt:lpstr>限购、游戏礼包</vt:lpstr>
      <vt:lpstr>通行证</vt:lpstr>
      <vt:lpstr>抽卡</vt:lpstr>
      <vt:lpstr>英雄升级升阶分解</vt:lpstr>
      <vt:lpstr>装备升级</vt:lpstr>
      <vt:lpstr>神龙培养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bombcaca</dc:creator>
  <cp:lastModifiedBy>抖抖</cp:lastModifiedBy>
  <dcterms:created xsi:type="dcterms:W3CDTF">2021-07-22T07:07:00Z</dcterms:created>
  <dcterms:modified xsi:type="dcterms:W3CDTF">2021-11-18T09:39:46Z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3E34AB5E2DEC447890FBEA7810E44534</vt:lpwstr>
  </property>
</Properties>
</file>