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activeTab="1"/>
  </bookViews>
  <sheets>
    <sheet name="謄寫" sheetId="1" r:id="rId1"/>
    <sheet name="編輯匯總" sheetId="2" r:id="rId2"/>
    <sheet name="初始屬性" sheetId="3" r:id="rId3"/>
    <sheet name="招式表" sheetId="4" r:id="rId4"/>
    <sheet name="主被" sheetId="5" r:id="rId5"/>
  </sheets>
  <calcPr calcId="144525"/>
</workbook>
</file>

<file path=xl/comments1.xml><?xml version="1.0" encoding="utf-8"?>
<comments xmlns="http://schemas.openxmlformats.org/spreadsheetml/2006/main">
  <authors>
    <author>gen_data</author>
    <author>Administrator</author>
  </authors>
  <commentList>
    <comment ref="C1" authorId="0">
      <text>
        <r>
          <rPr>
            <sz val="9"/>
            <rFont val="宋体"/>
            <charset val="134"/>
          </rPr>
          <t xml:space="preserve">
可填项：无职业,控,法,物,肉,辅</t>
        </r>
      </text>
    </comment>
    <comment ref="E1" authorId="0">
      <text>
        <r>
          <rPr>
            <sz val="9"/>
            <rFont val="宋体"/>
            <charset val="134"/>
          </rPr>
          <t xml:space="preserve">
可填项：无限制,男,女</t>
        </r>
      </text>
    </comment>
    <comment ref="G1" authorId="0">
      <text>
        <r>
          <rPr>
            <sz val="9"/>
            <rFont val="宋体"/>
            <charset val="134"/>
          </rPr>
          <t xml:space="preserve">
可填项：普通怪物,BOSS怪物,传送阵,神界事件</t>
        </r>
      </text>
    </comment>
    <comment ref="H1" authorId="0">
      <text>
        <r>
          <rPr>
            <sz val="9"/>
            <rFont val="宋体"/>
            <charset val="134"/>
          </rPr>
          <t xml:space="preserve">
可填项：普通怪物,BOSS怪物,传送阵,特效单位,场景NPC,神界事件</t>
        </r>
      </text>
    </comment>
    <comment ref="AP1" authorId="0">
      <text>
        <r>
          <rPr>
            <sz val="9"/>
            <rFont val="宋体"/>
            <charset val="134"/>
          </rPr>
          <t xml:space="preserve">
可填项：否,是</t>
        </r>
      </text>
    </comment>
    <comment ref="AQ1" authorId="1">
      <text>
        <r>
          <rPr>
            <b/>
            <sz val="9"/>
            <rFont val="宋体"/>
            <charset val="134"/>
          </rPr>
          <t>cxy:</t>
        </r>
        <r>
          <rPr>
            <sz val="9"/>
            <rFont val="宋体"/>
            <charset val="134"/>
          </rPr>
          <t xml:space="preserve">
10星英雄要加</t>
        </r>
      </text>
    </comment>
  </commentList>
</comments>
</file>

<file path=xl/comments2.xml><?xml version="1.0" encoding="utf-8"?>
<comments xmlns="http://schemas.openxmlformats.org/spreadsheetml/2006/main">
  <authors>
    <author>Administrator</author>
  </authors>
  <commentList>
    <comment ref="D1" authorId="0">
      <text>
        <r>
          <rPr>
            <b/>
            <sz val="9"/>
            <rFont val="宋体"/>
            <charset val="134"/>
          </rPr>
          <t>cxy:</t>
        </r>
        <r>
          <rPr>
            <sz val="9"/>
            <rFont val="宋体"/>
            <charset val="134"/>
          </rPr>
          <t xml:space="preserve">
第一个技能必须填普攻，技术读取除第一个外的技能作为显示（普攻不需要显示）</t>
        </r>
      </text>
    </comment>
  </commentList>
</comments>
</file>

<file path=xl/sharedStrings.xml><?xml version="1.0" encoding="utf-8"?>
<sst xmlns="http://schemas.openxmlformats.org/spreadsheetml/2006/main" count="2531" uniqueCount="778">
  <si>
    <t>编号</t>
  </si>
  <si>
    <t>名称</t>
  </si>
  <si>
    <t>职业</t>
  </si>
  <si>
    <t>阵营</t>
  </si>
  <si>
    <t>性别</t>
  </si>
  <si>
    <t>等级</t>
  </si>
  <si>
    <t>类型</t>
  </si>
  <si>
    <t>类型(客)</t>
  </si>
  <si>
    <t>资源ID</t>
  </si>
  <si>
    <t>武器ID</t>
  </si>
  <si>
    <t>觉醒资源</t>
  </si>
  <si>
    <t>说话列表</t>
  </si>
  <si>
    <t>模型大小</t>
  </si>
  <si>
    <t>属性模型</t>
  </si>
  <si>
    <t>攻击</t>
  </si>
  <si>
    <t>防御</t>
  </si>
  <si>
    <t>物理防御</t>
  </si>
  <si>
    <t>法术防御</t>
  </si>
  <si>
    <t>气血上限</t>
  </si>
  <si>
    <t>速度</t>
  </si>
  <si>
    <t>命中</t>
  </si>
  <si>
    <t>闪避</t>
  </si>
  <si>
    <t>暴击</t>
  </si>
  <si>
    <t>暴伤</t>
  </si>
  <si>
    <t>效果命中</t>
  </si>
  <si>
    <t>效果闪避</t>
  </si>
  <si>
    <t>易伤</t>
  </si>
  <si>
    <t>免伤</t>
  </si>
  <si>
    <t>物伤</t>
  </si>
  <si>
    <t>法伤</t>
  </si>
  <si>
    <t>治疗提升</t>
  </si>
  <si>
    <t>被治疗提升</t>
  </si>
  <si>
    <t>主动技能</t>
  </si>
  <si>
    <t>被动技能</t>
  </si>
  <si>
    <t>出招表</t>
  </si>
  <si>
    <t>技能展示</t>
  </si>
  <si>
    <t>AI表</t>
  </si>
  <si>
    <t>头像</t>
  </si>
  <si>
    <t>偏相</t>
  </si>
  <si>
    <t>稀有度</t>
  </si>
  <si>
    <t>星级</t>
  </si>
  <si>
    <t>是否BOSS</t>
  </si>
  <si>
    <t>环绕特效</t>
  </si>
  <si>
    <t>8号</t>
  </si>
  <si>
    <t>物</t>
  </si>
  <si>
    <t>火</t>
  </si>
  <si>
    <t>H30022</t>
  </si>
  <si>
    <t>272001,272101</t>
  </si>
  <si>
    <t/>
  </si>
  <si>
    <t>272101,272001,272001,272001</t>
  </si>
  <si>
    <t>名稱</t>
  </si>
  <si>
    <t>職業</t>
  </si>
  <si>
    <t>等級</t>
  </si>
  <si>
    <t>資源ID</t>
  </si>
  <si>
    <t>攻擊</t>
  </si>
  <si>
    <t>防禦</t>
  </si>
  <si>
    <t>氣血</t>
  </si>
  <si>
    <t>主動技能</t>
  </si>
  <si>
    <t>被動</t>
  </si>
  <si>
    <t>頭像</t>
  </si>
  <si>
    <t>星級</t>
  </si>
  <si>
    <t>水</t>
  </si>
  <si>
    <t>H30030</t>
  </si>
  <si>
    <t>260001,260101</t>
  </si>
  <si>
    <t>260101,260001,260001,260001</t>
  </si>
  <si>
    <t>法</t>
  </si>
  <si>
    <t>H30001</t>
  </si>
  <si>
    <t>261001,261101</t>
  </si>
  <si>
    <t>261101,261001,261001,261001</t>
  </si>
  <si>
    <t>H30029</t>
  </si>
  <si>
    <t>262001,262101,262301</t>
  </si>
  <si>
    <t>262101,262301,262101,262001</t>
  </si>
  <si>
    <t>肉</t>
  </si>
  <si>
    <t>H30055</t>
  </si>
  <si>
    <t>264001,264101</t>
  </si>
  <si>
    <t>264101,264001,264001,264001</t>
  </si>
  <si>
    <t>H30057</t>
  </si>
  <si>
    <t>225001,225101</t>
  </si>
  <si>
    <t>225101,225001,225001,225001</t>
  </si>
  <si>
    <t>H30067</t>
  </si>
  <si>
    <t>263001,263101,263301</t>
  </si>
  <si>
    <t>263101,263301,263101,263001</t>
  </si>
  <si>
    <t>H30066</t>
  </si>
  <si>
    <t>273001,273101</t>
  </si>
  <si>
    <t>273101,273001,273001,273001</t>
  </si>
  <si>
    <t>辅</t>
  </si>
  <si>
    <t>H30088</t>
  </si>
  <si>
    <t>274001,274101</t>
  </si>
  <si>
    <t>274101,274001,274001,274001</t>
  </si>
  <si>
    <t>H30006</t>
  </si>
  <si>
    <t>275001,275101</t>
  </si>
  <si>
    <t>275101,275001,275001,275001</t>
  </si>
  <si>
    <t>H30007</t>
  </si>
  <si>
    <t>276001,276101</t>
  </si>
  <si>
    <t>276101,276001,276001,276001</t>
  </si>
  <si>
    <t>H30014</t>
  </si>
  <si>
    <t>277001,277101</t>
  </si>
  <si>
    <t>277101,277001,277001,277001</t>
  </si>
  <si>
    <t>H30028</t>
  </si>
  <si>
    <t>278001,278101</t>
  </si>
  <si>
    <t>278101,278001,278001,278001</t>
  </si>
  <si>
    <t>H30049</t>
  </si>
  <si>
    <t>279001,279101</t>
  </si>
  <si>
    <t>279101,279001,279001,279001</t>
  </si>
  <si>
    <t>风</t>
  </si>
  <si>
    <t>H30086</t>
  </si>
  <si>
    <t>265001,265101</t>
  </si>
  <si>
    <t>265101,265001,265001,265001</t>
  </si>
  <si>
    <t>H30068</t>
  </si>
  <si>
    <t>266001,266101</t>
  </si>
  <si>
    <t>266101,266001,266001,266001</t>
  </si>
  <si>
    <t>H30025</t>
  </si>
  <si>
    <t>267001,267101</t>
  </si>
  <si>
    <t>267101,267001,267001,267001</t>
  </si>
  <si>
    <t>H30008</t>
  </si>
  <si>
    <t>268001,268101</t>
  </si>
  <si>
    <t>268101,268001,268001,268001</t>
  </si>
  <si>
    <t>H30032</t>
  </si>
  <si>
    <t>269001,269101</t>
  </si>
  <si>
    <t>269101,269001,269001,269001</t>
  </si>
  <si>
    <t>H30034</t>
  </si>
  <si>
    <t>202001,202101,202301</t>
  </si>
  <si>
    <t>202101,202001,202001,202001</t>
  </si>
  <si>
    <t>H30037</t>
  </si>
  <si>
    <t>201001,201101</t>
  </si>
  <si>
    <t>201101,201001,201001,201001</t>
  </si>
  <si>
    <t>H30047</t>
  </si>
  <si>
    <t>221001,221101</t>
  </si>
  <si>
    <t>221101,221001,221001,221001</t>
  </si>
  <si>
    <t>光</t>
  </si>
  <si>
    <t>H30089</t>
  </si>
  <si>
    <t>281001,281101</t>
  </si>
  <si>
    <t>281101,281001,281001,281001</t>
  </si>
  <si>
    <t>暗</t>
  </si>
  <si>
    <t>H30011</t>
  </si>
  <si>
    <t>282001,282101</t>
  </si>
  <si>
    <t>282101,282001,282001,282001</t>
  </si>
  <si>
    <t>H30015</t>
  </si>
  <si>
    <t>216001,216103,216303</t>
  </si>
  <si>
    <t>216203,216403</t>
  </si>
  <si>
    <t>216103,216303,216001,216001</t>
  </si>
  <si>
    <t>H30072</t>
  </si>
  <si>
    <t>151001,151101,151301</t>
  </si>
  <si>
    <t>151001,151103,151303</t>
  </si>
  <si>
    <t>151101,151301,151101,151001</t>
  </si>
  <si>
    <t>H30021</t>
  </si>
  <si>
    <t>226001,226103,226302</t>
  </si>
  <si>
    <t>226203,226402</t>
  </si>
  <si>
    <t>226103,226302,226103,226001</t>
  </si>
  <si>
    <t>H30080</t>
  </si>
  <si>
    <t>509001,509103,509302</t>
  </si>
  <si>
    <t>509203,509402</t>
  </si>
  <si>
    <t>509103,509302,509103,509001</t>
  </si>
  <si>
    <t>H30065</t>
  </si>
  <si>
    <t>220001,220103,220302</t>
  </si>
  <si>
    <t>220203,220402</t>
  </si>
  <si>
    <t>220103,220302,220103,220001</t>
  </si>
  <si>
    <t>H30079</t>
  </si>
  <si>
    <t>243001,243103,243303</t>
  </si>
  <si>
    <t>243203,243403</t>
  </si>
  <si>
    <t>243103,243303,243103,243001</t>
  </si>
  <si>
    <t>H30097</t>
  </si>
  <si>
    <t>513001,513103,513303</t>
  </si>
  <si>
    <t>513403</t>
  </si>
  <si>
    <t>513103,513303,513001,513001</t>
  </si>
  <si>
    <t>H30102</t>
  </si>
  <si>
    <t>518001,518103,518303</t>
  </si>
  <si>
    <t>518103,518303,518001,518001</t>
  </si>
  <si>
    <t>H30110</t>
  </si>
  <si>
    <t>526001,526103,526303</t>
  </si>
  <si>
    <t>526203,526403</t>
  </si>
  <si>
    <t>526103,526303,526103,526001</t>
  </si>
  <si>
    <t>H30062</t>
  </si>
  <si>
    <t>208001,208103,208303</t>
  </si>
  <si>
    <t>208203,208403</t>
  </si>
  <si>
    <t>208103,208303,208103,208001</t>
  </si>
  <si>
    <t>H30061</t>
  </si>
  <si>
    <t>224001,224103,224303</t>
  </si>
  <si>
    <t>224402</t>
  </si>
  <si>
    <t>224103,224303,224103,224001</t>
  </si>
  <si>
    <t>H30019</t>
  </si>
  <si>
    <t>213001,213103</t>
  </si>
  <si>
    <t>213201,213301,213401</t>
  </si>
  <si>
    <t>213103</t>
  </si>
  <si>
    <t>H30078</t>
  </si>
  <si>
    <t>244001,244103,244303</t>
  </si>
  <si>
    <t>244203,244403</t>
  </si>
  <si>
    <t>244103,244303,244103,244001</t>
  </si>
  <si>
    <t>H30092</t>
  </si>
  <si>
    <t>507001,507103,507303</t>
  </si>
  <si>
    <t>507403</t>
  </si>
  <si>
    <t>507103,507303,507103,507001</t>
  </si>
  <si>
    <t>H30093</t>
  </si>
  <si>
    <t>506001,506103,506303</t>
  </si>
  <si>
    <t>506402</t>
  </si>
  <si>
    <t>506103,506303,506103,506001</t>
  </si>
  <si>
    <t>H30096</t>
  </si>
  <si>
    <t>512001,512103,512303</t>
  </si>
  <si>
    <t>512203,512403</t>
  </si>
  <si>
    <t>512103,512303,512103,512001</t>
  </si>
  <si>
    <t>H30107</t>
  </si>
  <si>
    <t>523001,523103,523303</t>
  </si>
  <si>
    <t>523403</t>
  </si>
  <si>
    <t>523103,523303,523001,523001</t>
  </si>
  <si>
    <t>H30112</t>
  </si>
  <si>
    <t>528001,528103,528303</t>
  </si>
  <si>
    <t>528203,528403</t>
  </si>
  <si>
    <t>528103,528303,528103,528001</t>
  </si>
  <si>
    <t>H30064</t>
  </si>
  <si>
    <t>203001,203103,203303</t>
  </si>
  <si>
    <t>203403</t>
  </si>
  <si>
    <t>203103,203303,203001,203001</t>
  </si>
  <si>
    <t>H30056</t>
  </si>
  <si>
    <t>248004,248103,248303</t>
  </si>
  <si>
    <t>248203,248403</t>
  </si>
  <si>
    <t>248103,248303,248004,248004</t>
  </si>
  <si>
    <t>H30058</t>
  </si>
  <si>
    <t>150001,150103,150303</t>
  </si>
  <si>
    <t>150402</t>
  </si>
  <si>
    <t>150103,150303,150103,150001</t>
  </si>
  <si>
    <t>H30094</t>
  </si>
  <si>
    <t>504001,504103,504303</t>
  </si>
  <si>
    <t>504403</t>
  </si>
  <si>
    <t>504103,504303,504001,504001</t>
  </si>
  <si>
    <t>H30095</t>
  </si>
  <si>
    <t>503001,503103,503303</t>
  </si>
  <si>
    <t>503203,503403</t>
  </si>
  <si>
    <t>503103,503303,503001,503001</t>
  </si>
  <si>
    <t>H30099</t>
  </si>
  <si>
    <t>515001,515103,515303</t>
  </si>
  <si>
    <t>515203,515403</t>
  </si>
  <si>
    <t>515103,515303,515001,515001</t>
  </si>
  <si>
    <t>H30101</t>
  </si>
  <si>
    <t>517001,517103,517303</t>
  </si>
  <si>
    <t>517403</t>
  </si>
  <si>
    <t>517103,517303,517103,517001</t>
  </si>
  <si>
    <t>H30106</t>
  </si>
  <si>
    <t>522001,522103,522303</t>
  </si>
  <si>
    <t>522403</t>
  </si>
  <si>
    <t>522103,522303,522001,522001</t>
  </si>
  <si>
    <t>H30111</t>
  </si>
  <si>
    <t>527001,527103,527303</t>
  </si>
  <si>
    <t>527203,527403</t>
  </si>
  <si>
    <t>527103,527303,527103,527001</t>
  </si>
  <si>
    <t>H30074</t>
  </si>
  <si>
    <t>256001,256103,256303</t>
  </si>
  <si>
    <t>256203,256403</t>
  </si>
  <si>
    <t>256103,256303,256103,256001</t>
  </si>
  <si>
    <t>H30026</t>
  </si>
  <si>
    <t>249001,249103,249303</t>
  </si>
  <si>
    <t>249402</t>
  </si>
  <si>
    <t>249103,249303,249001,249001</t>
  </si>
  <si>
    <t>H30103</t>
  </si>
  <si>
    <t>519001,519103,519303</t>
  </si>
  <si>
    <t>519403</t>
  </si>
  <si>
    <t>519103,519303,519001,519001</t>
  </si>
  <si>
    <t>H30109</t>
  </si>
  <si>
    <t>525001,525103</t>
  </si>
  <si>
    <t>525303,525403</t>
  </si>
  <si>
    <t>525103,525001,525001,525001</t>
  </si>
  <si>
    <t>H30059</t>
  </si>
  <si>
    <t>153001,153103,153303</t>
  </si>
  <si>
    <t>153403</t>
  </si>
  <si>
    <t>153103,153303,153001,153001</t>
  </si>
  <si>
    <t>H30054</t>
  </si>
  <si>
    <t>251001,251103,251303</t>
  </si>
  <si>
    <t>251402</t>
  </si>
  <si>
    <t>251103,251303,251103,251001</t>
  </si>
  <si>
    <t>H30091</t>
  </si>
  <si>
    <t>505001,505103,505303</t>
  </si>
  <si>
    <t>505203,505403</t>
  </si>
  <si>
    <t>505103,505303,505103,505001</t>
  </si>
  <si>
    <t>H30108</t>
  </si>
  <si>
    <t>524001,524103,524303</t>
  </si>
  <si>
    <t>524403</t>
  </si>
  <si>
    <t>524103,524303,524103,524001</t>
  </si>
  <si>
    <t>攻擊成長率</t>
  </si>
  <si>
    <t>防禦成長率</t>
  </si>
  <si>
    <t>氣血成長率</t>
  </si>
  <si>
    <t>速度成長率</t>
  </si>
  <si>
    <t>伙伴BID</t>
  </si>
  <si>
    <t>初始生命</t>
  </si>
  <si>
    <t>初始攻击</t>
  </si>
  <si>
    <t>初始防御</t>
  </si>
  <si>
    <t>初始速度</t>
  </si>
  <si>
    <t>H30012</t>
  </si>
  <si>
    <t>H30018</t>
  </si>
  <si>
    <t>H30009</t>
  </si>
  <si>
    <t>H30070</t>
  </si>
  <si>
    <t>H30039</t>
  </si>
  <si>
    <t>H30084</t>
  </si>
  <si>
    <t>H30005</t>
  </si>
  <si>
    <t>H30071</t>
  </si>
  <si>
    <t>H30083</t>
  </si>
  <si>
    <t>H30053</t>
  </si>
  <si>
    <t>H30020</t>
  </si>
  <si>
    <t>H30069</t>
  </si>
  <si>
    <t>H30082</t>
  </si>
  <si>
    <t>H30087</t>
  </si>
  <si>
    <t>H30045</t>
  </si>
  <si>
    <t>H30050</t>
  </si>
  <si>
    <t>H30060</t>
  </si>
  <si>
    <t>H30104</t>
  </si>
  <si>
    <t>等級差</t>
  </si>
  <si>
    <t>攻率</t>
  </si>
  <si>
    <t>防率</t>
  </si>
  <si>
    <t>血率</t>
  </si>
  <si>
    <t>速率</t>
  </si>
  <si>
    <t>30401</t>
  </si>
  <si>
    <t>H30042</t>
  </si>
  <si>
    <t>30402</t>
  </si>
  <si>
    <t>H30036</t>
  </si>
  <si>
    <t>30403</t>
  </si>
  <si>
    <t>H30004</t>
  </si>
  <si>
    <t>30404</t>
  </si>
  <si>
    <t>H30016</t>
  </si>
  <si>
    <t>30405</t>
  </si>
  <si>
    <t>H30017</t>
  </si>
  <si>
    <t>H30051</t>
  </si>
  <si>
    <t>H30010</t>
  </si>
  <si>
    <t>H30085</t>
  </si>
  <si>
    <t>H30048</t>
  </si>
  <si>
    <t>H30027</t>
  </si>
  <si>
    <t>H30003</t>
  </si>
  <si>
    <t>H30076</t>
  </si>
  <si>
    <t>H30075</t>
  </si>
  <si>
    <t>H30031</t>
  </si>
  <si>
    <t>H30077</t>
  </si>
  <si>
    <t>H30052</t>
  </si>
  <si>
    <t>H30090</t>
  </si>
  <si>
    <t>H30098</t>
  </si>
  <si>
    <t>H30081</t>
  </si>
  <si>
    <t>H30002</t>
  </si>
  <si>
    <t>H30073</t>
  </si>
  <si>
    <t>H30013</t>
  </si>
  <si>
    <t>H30041</t>
  </si>
  <si>
    <t>H30040</t>
  </si>
  <si>
    <t>H30046</t>
  </si>
  <si>
    <t>H30063</t>
  </si>
  <si>
    <t>H30100</t>
  </si>
  <si>
    <t>H30105</t>
  </si>
  <si>
    <t>{1,216001},{2,216303},{3,216203},{4,216103},{5,216403}</t>
  </si>
  <si>
    <t>21630,21610,21600,21600</t>
  </si>
  <si>
    <t>{1,151001},{2,151103},{3,151203},{4,151303},{5,151403}</t>
  </si>
  <si>
    <t>15110,15130,15110,15100</t>
  </si>
  <si>
    <t>209102,209302,209102,209001</t>
  </si>
  <si>
    <t>{1,226001},{2,226103},{3,226203},{4,226303},{5,226403}</t>
  </si>
  <si>
    <t>22610,22630,22610,22600</t>
  </si>
  <si>
    <t>223102,223302,223102,223001</t>
  </si>
  <si>
    <t>{1,509001},{2,509103},{3,509203},{4,509303},{5,509403}</t>
  </si>
  <si>
    <t>50910,50930,50910,50900</t>
  </si>
  <si>
    <t>250301,250101,250001,250001</t>
  </si>
  <si>
    <t>{1,220001},{2,220103},{3,220203},{4,220303},{5,220403}</t>
  </si>
  <si>
    <t>22010,22030,22010,22000</t>
  </si>
  <si>
    <t>{1,243001},{2,243103},{3,243203},{4,243303},{5,243403}</t>
  </si>
  <si>
    <t>24310,24330,24310,24300</t>
  </si>
  <si>
    <t>240102,240302,240102,240001</t>
  </si>
  <si>
    <t>{1,513001},{2,513103},{3,513203},{4,513303},{5,513403}</t>
  </si>
  <si>
    <t>51310,51330,51300,51300</t>
  </si>
  <si>
    <t>312102,312302,312102,312001</t>
  </si>
  <si>
    <t>{1,518001},{2,518103},{3,518203},{4,518303},{5,518403}</t>
  </si>
  <si>
    <t>51810,51830,51800,51800</t>
  </si>
  <si>
    <t>250302,250102,250001,250001</t>
  </si>
  <si>
    <t>{1,526001},{2,526103},{3,526203},{4,526303},{5,526403}</t>
  </si>
  <si>
    <t>52610,52630,52610,52600</t>
  </si>
  <si>
    <t>{1,208001},{2,208103},{3,208203},{4,208303},{5,208403}</t>
  </si>
  <si>
    <t>20810,20830,20810,20800</t>
  </si>
  <si>
    <t>{1,224001},{2,224103},{3,224203},{4,224303},{5,224403}</t>
  </si>
  <si>
    <t>22410,22430,22410,22400</t>
  </si>
  <si>
    <t>247102,247302,247102,247001</t>
  </si>
  <si>
    <t>{1,213001},{2,213103},{3,213203},{4,213303},{5,213403}</t>
  </si>
  <si>
    <t>21310,21310,21310,21310</t>
  </si>
  <si>
    <t>227102,227302,227102,227001</t>
  </si>
  <si>
    <t>{1,244001},{2,244103},{3,244203},{4,244303},{5,244403}</t>
  </si>
  <si>
    <t>24410,24430,24410,24400</t>
  </si>
  <si>
    <t>{1,507001},{2,507103},{3,507203},{4,507303},{5,507403}</t>
  </si>
  <si>
    <t>50710,50730,50710,50700</t>
  </si>
  <si>
    <t>{1,506001},{2,506103},{3,506203},{4,506303},{5,506403}</t>
  </si>
  <si>
    <t>50610,50630,50610,50600</t>
  </si>
  <si>
    <t>{1,512001},{2,512103},{3,512203},{4,512303},{5,512403}</t>
  </si>
  <si>
    <t>51210,51230,51210,51200</t>
  </si>
  <si>
    <t>{1,523001},{2,523103},{3,523203},{4,523303},{5,523403}</t>
  </si>
  <si>
    <t>52310,52330,52300,52300</t>
  </si>
  <si>
    <t>{1,528001},{2,528103},{3,528203},{4,528303},{5,528403}</t>
  </si>
  <si>
    <t>52810,52830,52810,52800</t>
  </si>
  <si>
    <t>{1,203001},{2,203103},{3,203203},{4,203303},{5,203403}</t>
  </si>
  <si>
    <t>20310,20330,20300,20300</t>
  </si>
  <si>
    <t>253102,253302,253102,253001</t>
  </si>
  <si>
    <t>{1,248001},{2,248103},{3,248203},{4,248303},{5,248403}</t>
  </si>
  <si>
    <t>24810,24830,24800,24800</t>
  </si>
  <si>
    <t>507101,507301,507101,507001</t>
  </si>
  <si>
    <t>{1,150001},{2,150103},{3,150203},{4,150303},{5,150403}</t>
  </si>
  <si>
    <t>15010,15030,15010,15000</t>
  </si>
  <si>
    <t>{1,504001},{2,504103},{3,504203},{4,504303},{5,504403}</t>
  </si>
  <si>
    <t>50410,50430,50400,50400</t>
  </si>
  <si>
    <t>{1,503001},{2,503103},{3,503203},{4,503303},{5,503403}</t>
  </si>
  <si>
    <t>50310,50330,50300,50300</t>
  </si>
  <si>
    <t>{1,515001},{2,515103},{3,515203},{4,515303},{5,515403}</t>
  </si>
  <si>
    <t>51510,51530,51500,51500</t>
  </si>
  <si>
    <t>{1,517001},{2,517103},{3,517203},{4,517303},{5,517403}</t>
  </si>
  <si>
    <t>51710,51730,51710,51700</t>
  </si>
  <si>
    <t>{1,522001},{2,522103},{3,522203},{4,522303},{5,522403}</t>
  </si>
  <si>
    <t>52210,52230,52200,52200</t>
  </si>
  <si>
    <t>{1,527001},{2,527103},{3,527203},{4,527303},{5,527403}</t>
  </si>
  <si>
    <t>247103,247303,247103,247001</t>
  </si>
  <si>
    <t>{1,256001},{2,256103},{3,256203},{4,256303},{5,256403}</t>
  </si>
  <si>
    <t>25610,25630,25610,25600</t>
  </si>
  <si>
    <t>{1,249001},{2,249103},{3,249203},{4,249303},{5,249403}</t>
  </si>
  <si>
    <t>24910,24930,24900,24900</t>
  </si>
  <si>
    <t>{1,519001},{2,519103},{3,519203},{4,519303},{5,519403}</t>
  </si>
  <si>
    <t>51910,51930,51900,51900</t>
  </si>
  <si>
    <t>{1,525001},{2,525103},{3,525203},{4,525303},{5,525403}</t>
  </si>
  <si>
    <t>52510,52500,52500,52500</t>
  </si>
  <si>
    <t>{1,153001},{2,153103},{3,153203},{4,153303},{5,153403}</t>
  </si>
  <si>
    <t>15310,15330,15300,15300</t>
  </si>
  <si>
    <t>{1,251001},{2,251103},{3,251203},{4,251303},{5,251403}</t>
  </si>
  <si>
    <t>25110,25130,25110,25100</t>
  </si>
  <si>
    <t>{1,505001},{2,505103},{3,505203},{4,505303},{5,505403}</t>
  </si>
  <si>
    <t>50510,50530,50500,50500</t>
  </si>
  <si>
    <t>{1,524001},{2,524103},{3,524203},{4,524303},{5,524403}</t>
  </si>
  <si>
    <t>52410,52430,52410,52400</t>
  </si>
  <si>
    <t>222103,222303,222103,222001</t>
  </si>
  <si>
    <t>204101,204301,204001,204001</t>
  </si>
  <si>
    <t>253103,253303,253103,253001</t>
  </si>
  <si>
    <t>240101,240301,240101,240001</t>
  </si>
  <si>
    <t>252101,252001,252001,252001</t>
  </si>
  <si>
    <t>254102,254302,254102,254001</t>
  </si>
  <si>
    <t>249101,249301,249001,249001</t>
  </si>
  <si>
    <t>227101,227301,227101,227001</t>
  </si>
  <si>
    <t>248103,248303,248001,248001</t>
  </si>
  <si>
    <t>151103,151303,151103,151001</t>
  </si>
  <si>
    <t>技能</t>
  </si>
  <si>
    <t>主</t>
  </si>
  <si>
    <t>被</t>
  </si>
  <si>
    <t>{1,259001},{2,259101}</t>
  </si>
  <si>
    <t>,</t>
  </si>
  <si>
    <t>{1,258001},{2,258101},{3,258201}</t>
  </si>
  <si>
    <t>{1,260001},{2,260101},{3,260201}</t>
  </si>
  <si>
    <t>{1,261001},{2,261101},{3,261201}</t>
  </si>
  <si>
    <t>{1,262001},{2,262101},{3,262201},{4,262301}</t>
  </si>
  <si>
    <t>{1,264001},{2,264101},{3,264201}</t>
  </si>
  <si>
    <t>{1,225001},{2,225101},{3,225201}</t>
  </si>
  <si>
    <t>{1,263001},{2,263101},{3,263201},{4,263301}</t>
  </si>
  <si>
    <t>{1,200001},{2,200101},{3,200201},{4,200301}</t>
  </si>
  <si>
    <t>{1,246001},{2,246101},{3,246201},{4,246301}</t>
  </si>
  <si>
    <t>{1,230001},{2,230101},{3,230201},{4,230301}</t>
  </si>
  <si>
    <t>{1,270001},{2,270101},{3,270201},{4,270301}</t>
  </si>
  <si>
    <t>{1,255001},{2,255101},{3,255201},{4,255301}</t>
  </si>
  <si>
    <t>{1,216001},{2,216301},{3,216201},{4,216101},{5,216401}</t>
  </si>
  <si>
    <t>{1,216001},{2,216302},{3,216202},{4,216102},{5,216402}</t>
  </si>
  <si>
    <t>{1,216001},{2,216303},{3,216202},{4,216102},{5,216402}</t>
  </si>
  <si>
    <t>{1,216001},{2,216303},{3,216203},{4,216102},{5,216402}</t>
  </si>
  <si>
    <t>{1,216001},{2,216303},{3,216203},{4,216103},{5,216402}</t>
  </si>
  <si>
    <t>{1,151001},{2,151101},{3,151201},{4,151301},{5,151401}</t>
  </si>
  <si>
    <t>{1,151001},{2,151102},{3,151202},{4,151302},{5,151402}</t>
  </si>
  <si>
    <t>{1,151001},{2,151103},{3,151202},{4,151302},{5,151402}</t>
  </si>
  <si>
    <t>{1,151001},{2,151103},{3,151203},{4,151302},{5,151402}</t>
  </si>
  <si>
    <t>{1,151001},{2,151103},{3,151203},{4,151303},{5,151402}</t>
  </si>
  <si>
    <t>{1,226001},{2,226101},{3,226201},{4,226301},{5,226401}</t>
  </si>
  <si>
    <t>{1,226001},{2,226102},{3,226202},{4,226302},{5,226402}</t>
  </si>
  <si>
    <t>{1,226001},{2,226103},{3,226202},{4,226302},{5,226402}</t>
  </si>
  <si>
    <t>{1,226001},{2,226103},{3,226203},{4,226302},{5,226402}</t>
  </si>
  <si>
    <t>{1,226001},{2,226103},{3,226203},{4,226303},{5,226402}</t>
  </si>
  <si>
    <t>{1,509001},{2,509101},{3,509201},{4,509301},{5,509401}</t>
  </si>
  <si>
    <t>{1,509001},{2,509102},{3,509202},{4,509302},{5,509402}</t>
  </si>
  <si>
    <t>{1,509001},{2,509103},{3,509202},{4,509302},{5,509402}</t>
  </si>
  <si>
    <t>{1,509001},{2,509103},{3,509203},{4,509302},{5,509402}</t>
  </si>
  <si>
    <t>{1,509001},{2,509103},{3,509203},{4,509303},{5,509402}</t>
  </si>
  <si>
    <t>{1,220001},{2,220101},{3,220201},{4,220301},{5,220401}</t>
  </si>
  <si>
    <t>{1,220001},{2,220102},{3,220202},{4,220302},{5,220402}</t>
  </si>
  <si>
    <t>{1,220001},{2,220103},{3,220202},{4,220302},{5,220402}</t>
  </si>
  <si>
    <t>{1,220001},{2,220103},{3,220203},{4,220302},{5,220402}</t>
  </si>
  <si>
    <t>{1,220001},{2,220103},{3,220203},{4,220303},{5,220402}</t>
  </si>
  <si>
    <t>{1,254001},{2,254101},{3,254201},{4,254301}</t>
  </si>
  <si>
    <t>{1,254001},{2,254102},{3,254202},{4,254302}</t>
  </si>
  <si>
    <t>{1,254001},{2,254103},{3,254202},{4,254302}</t>
  </si>
  <si>
    <t>{1,254001},{2,254103},{3,254203},{4,254302}</t>
  </si>
  <si>
    <t>{1,254001},{2,254103},{3,254203},{4,254303}</t>
  </si>
  <si>
    <t>{1,243001},{2,243101},{3,243201},{4,243301},{5,243401}</t>
  </si>
  <si>
    <t>{1,243001},{2,243102},{3,243202},{4,243302},{5,243402}</t>
  </si>
  <si>
    <t>{1,243001},{2,243103},{3,243202},{4,243302},{5,243402}</t>
  </si>
  <si>
    <t>{1,243001},{2,243103},{3,243203},{4,243302},{5,243402}</t>
  </si>
  <si>
    <t>{1,243001},{2,243103},{3,243203},{4,243303},{5,243402}</t>
  </si>
  <si>
    <t>{1,253001},{2,253101},{3,253201},{4,253301}</t>
  </si>
  <si>
    <t>{1,253001},{2,253102},{3,253202},{4,253302}</t>
  </si>
  <si>
    <t>{1,253001},{2,253103},{3,253202},{4,253302}</t>
  </si>
  <si>
    <t>{1,253001},{2,253103},{3,253203},{4,253302}</t>
  </si>
  <si>
    <t>{1,253001},{2,253103},{3,253203},{4,253303}</t>
  </si>
  <si>
    <t>{1,240001},{2,240101},{3,240201},{4,240301}</t>
  </si>
  <si>
    <t>{1,240001},{2,240102},{3,240202},{4,240302}</t>
  </si>
  <si>
    <t>{1,240001},{2,240103},{3,240202},{4,240302}</t>
  </si>
  <si>
    <t>{1,240001},{2,240103},{3,240203},{4,240302}</t>
  </si>
  <si>
    <t>{1,240001},{2,240103},{3,240203},{4,240303}</t>
  </si>
  <si>
    <t>{1,513001},{2,513101},{3,513201},{4,513301},{5,513401}</t>
  </si>
  <si>
    <t>{1,513001},{2,513102},{3,513202},{4,513302},{5,513402}</t>
  </si>
  <si>
    <t>{1,513001},{2,513103},{3,513202},{4,513302},{5,513402}</t>
  </si>
  <si>
    <t>{1,513001},{2,513103},{3,513203},{4,513302},{5,513402}</t>
  </si>
  <si>
    <t>{1,513001},{2,513103},{3,513203},{4,513303},{5,513402}</t>
  </si>
  <si>
    <t>{1,518001},{2,518101},{3,518201},{4,518301},{5,518401}</t>
  </si>
  <si>
    <t>{1,518001},{2,518102},{3,518202},{4,518302},{5,518402}</t>
  </si>
  <si>
    <t>{1,518001},{2,518103},{3,518202},{4,518302},{5,518402}</t>
  </si>
  <si>
    <t>{1,518001},{2,518103},{3,518203},{4,518302},{5,518402}</t>
  </si>
  <si>
    <t>{1,518001},{2,518103},{3,518203},{4,518303},{5,518402}</t>
  </si>
  <si>
    <t>{1,526001},{2,526101},{3,526201},{4,526301},{5,526401}</t>
  </si>
  <si>
    <t>{1,526001},{2,526102},{3,526202},{4,526302},{5,526402}</t>
  </si>
  <si>
    <t>{1,526001},{2,526103},{3,526202},{4,526302},{5,526402}</t>
  </si>
  <si>
    <t>{1,526001},{2,526103},{3,526203},{4,526302},{5,526402}</t>
  </si>
  <si>
    <t>{1,526001},{2,526103},{3,526203},{4,526303},{5,526402}</t>
  </si>
  <si>
    <t>{1,272001},{2,272101}</t>
  </si>
  <si>
    <t>{1,273001},{2,273101},{3,273201}</t>
  </si>
  <si>
    <t>{1,274001},{2,274101},{3,274201}</t>
  </si>
  <si>
    <t>{1,275001},{2,275101},{3,275201}</t>
  </si>
  <si>
    <t>{1,276001},{2,276101},{3,276201}</t>
  </si>
  <si>
    <t>{1,277001},{2,277101},{3,277201}</t>
  </si>
  <si>
    <t>{1,278001},{2,278101},{3,278201}</t>
  </si>
  <si>
    <t>{1,279001},{2,279101},{3,279201}</t>
  </si>
  <si>
    <t>{1,205001},{2,205101},{3,205201},{4,205301}</t>
  </si>
  <si>
    <t>{1,210001},{2,210101},{3,210201},{4,210301}</t>
  </si>
  <si>
    <t>{1,284001},{2,284101},{3,284201},{4,284301}</t>
  </si>
  <si>
    <t>{1,280001},{2,280101},{3,280201},{4,280301}</t>
  </si>
  <si>
    <t>{1,212001},{2,212101},{3,212201},{4,212301}</t>
  </si>
  <si>
    <t>{1,208001},{2,208101},{3,208201},{4,208301},{5,208401}</t>
  </si>
  <si>
    <t>{1,208001},{2,208102},{3,208202},{4,208302},{5,208402}</t>
  </si>
  <si>
    <t>{1,208001},{2,208103},{3,208202},{4,208302},{5,208402}</t>
  </si>
  <si>
    <t>{1,208001},{2,208103},{3,208203},{4,208302},{5,208402}</t>
  </si>
  <si>
    <t>{1,208001},{2,208103},{3,208203},{4,208303},{5,208402}</t>
  </si>
  <si>
    <t>{1,224001},{2,224101},{3,224201},{4,224301},{5,224401}</t>
  </si>
  <si>
    <t>{1,224001},{2,224102},{3,224202},{4,224302},{5,224402}</t>
  </si>
  <si>
    <t>{1,224001},{2,224103},{3,224202},{4,224302},{5,224402}</t>
  </si>
  <si>
    <t>{1,224001},{2,224103},{3,224203},{4,224302},{5,224402}</t>
  </si>
  <si>
    <t>{1,224001},{2,224103},{3,224203},{4,224303},{5,224402}</t>
  </si>
  <si>
    <t>{1,209001},{2,209101},{3,209201},{4,209301}</t>
  </si>
  <si>
    <t>{1,209001},{2,209102},{3,209202},{4,209302}</t>
  </si>
  <si>
    <t>{1,209001},{2,209103},{3,209202},{4,209302}</t>
  </si>
  <si>
    <t>{1,209001},{2,209103},{3,209203},{4,209302}</t>
  </si>
  <si>
    <t>{1,209001},{2,209103},{3,209203},{4,209303}</t>
  </si>
  <si>
    <t>{1,213001},{2,213101},{3,213201},{4,213301},{5,213401}</t>
  </si>
  <si>
    <t>{1,213001},{2,213102},{3,213202},{4,213302},{5,213402}</t>
  </si>
  <si>
    <t>{1,213001},{2,213103},{3,213202},{4,213302},{5,213402}</t>
  </si>
  <si>
    <t>{1,213001},{2,213103},{3,213203},{4,213302},{5,213402}</t>
  </si>
  <si>
    <t>{1,213001},{2,213103},{3,213203},{4,213303},{5,213402}</t>
  </si>
  <si>
    <t>{1,244001},{2,244101},{3,244201},{4,244301},{5,244401}</t>
  </si>
  <si>
    <t>{1,244001},{2,244102},{3,244202},{4,244302},{5,244402}</t>
  </si>
  <si>
    <t>{1,244001},{2,244103},{3,244202},{4,244302},{5,244402}</t>
  </si>
  <si>
    <t>{1,244001},{2,244103},{3,244203},{4,244302},{5,244402}</t>
  </si>
  <si>
    <t>{1,244001},{2,244103},{3,244203},{4,244303},{5,244402}</t>
  </si>
  <si>
    <t>{1,223001},{2,223101},{3,223201},{4,223301}</t>
  </si>
  <si>
    <t>{1,223001},{2,223102},{3,223202},{4,223302}</t>
  </si>
  <si>
    <t>{1,223001},{2,223103},{3,223202},{4,223302}</t>
  </si>
  <si>
    <t>{1,223001},{2,223103},{3,223203},{4,223302}</t>
  </si>
  <si>
    <t>{1,223001},{2,223103},{3,223203},{4,223303}</t>
  </si>
  <si>
    <t>{1,507001},{2,507101},{3,507201},{4,507301},{5,507401}</t>
  </si>
  <si>
    <t>{1,507001},{2,507102},{3,507202},{4,507302},{5,507402}</t>
  </si>
  <si>
    <t>{1,507001},{2,507103},{3,507202},{4,507302},{5,507402}</t>
  </si>
  <si>
    <t>{1,507001},{2,507103},{3,507203},{4,507302},{5,507402}</t>
  </si>
  <si>
    <t>{1,507001},{2,507103},{3,507203},{4,507303},{5,507402}</t>
  </si>
  <si>
    <t>{1,506001},{2,506101},{3,506201},{4,506301},{5,506401}</t>
  </si>
  <si>
    <t>{1,506001},{2,506102},{3,506202},{4,506302},{5,506402}</t>
  </si>
  <si>
    <t>{1,506001},{2,506103},{3,506202},{4,506302},{5,506402}</t>
  </si>
  <si>
    <t>{1,506001},{2,506103},{3,506203},{4,506302},{5,506402}</t>
  </si>
  <si>
    <t>{1,506001},{2,506103},{3,506203},{4,506303},{5,506402}</t>
  </si>
  <si>
    <t>{1,512001},{2,512101},{3,512201},{4,512301},{5,512401}</t>
  </si>
  <si>
    <t>{1,512001},{2,512102},{3,512202},{4,512302},{5,512402}</t>
  </si>
  <si>
    <t>{1,512001},{2,512103},{3,512202},{4,512302},{5,512402}</t>
  </si>
  <si>
    <t>{1,512001},{2,512103},{3,512203},{4,512302},{5,512402}</t>
  </si>
  <si>
    <t>{1,512001},{2,512103},{3,512203},{4,512303},{5,512402}</t>
  </si>
  <si>
    <t>{1,520001},{2,520101},{3,520201},{4,520301},{5,520401}</t>
  </si>
  <si>
    <t>{1,520001},{2,520102},{3,520202},{4,520302},{5,520402}</t>
  </si>
  <si>
    <t>{1,520001},{2,520103},{3,520202},{4,520302},{5,520402}</t>
  </si>
  <si>
    <t>{1,520001},{2,520103},{3,520203},{4,520302},{5,520402}</t>
  </si>
  <si>
    <t>{1,520001},{2,520103},{3,520203},{4,520303},{5,520402}</t>
  </si>
  <si>
    <t>{1,520001},{2,520103},{3,520203},{4,520303},{5,520403}</t>
  </si>
  <si>
    <t>{1,523001},{2,523101},{3,523201},{4,523301},{5,523401}</t>
  </si>
  <si>
    <t>{1,523001},{2,523102},{3,523202},{4,523302},{5,523402}</t>
  </si>
  <si>
    <t>{1,523001},{2,523103},{3,523202},{4,523302},{5,523402}</t>
  </si>
  <si>
    <t>{1,523001},{2,523103},{3,523203},{4,523302},{5,523402}</t>
  </si>
  <si>
    <t>{1,523001},{2,523103},{3,523203},{4,523303},{5,523402}</t>
  </si>
  <si>
    <t>{1,528001},{2,528101},{3,528201},{4,528301},{5,528401}</t>
  </si>
  <si>
    <t>{1,528001},{2,528102},{3,528202},{4,528302},{5,528402}</t>
  </si>
  <si>
    <t>{1,528001},{2,528103},{3,528202},{4,528302},{5,528402}</t>
  </si>
  <si>
    <t>{1,528001},{2,528103},{3,528203},{4,528302},{5,528402}</t>
  </si>
  <si>
    <t>{1,528001},{2,528103},{3,528203},{4,528303},{5,528402}</t>
  </si>
  <si>
    <t>{1,265001},{2,265101}</t>
  </si>
  <si>
    <t>{1,266001},{2,266101},{3,266201}</t>
  </si>
  <si>
    <t>{1,267001},{2,267101},{3,267201}</t>
  </si>
  <si>
    <t>{1,268001},{2,268101},{3,268201}</t>
  </si>
  <si>
    <t>{1,269001},{2,269101},{3,269201}</t>
  </si>
  <si>
    <t>{1,202001},{2,202101},{3,202201},{4,202301}</t>
  </si>
  <si>
    <t>{1,201001},{2,201101},{3,201201}</t>
  </si>
  <si>
    <t>{1,221001},{2,221101},{3,221201}</t>
  </si>
  <si>
    <t>{1,271001},{2,271101},{3,271201},{4,271301}</t>
  </si>
  <si>
    <t>{1,157001},{2,157101},{3,157201},{4,157301}</t>
  </si>
  <si>
    <t>{1,157001},{2,157102},{3,157202},{4,157302}</t>
  </si>
  <si>
    <t>{1,157001},{2,157103},{3,157202},{4,157302}</t>
  </si>
  <si>
    <t>{1,157001},{2,157103},{3,157203},{4,157302}</t>
  </si>
  <si>
    <t>{1,157001},{2,157103},{3,157203},{4,157303}</t>
  </si>
  <si>
    <t>{1,311001},{2,311101},{3,311201},{4,311301}</t>
  </si>
  <si>
    <t>{1,310001},{2,310101},{3,310201},{4,310301}</t>
  </si>
  <si>
    <t>{1,217001},{2,217101},{3,217201},{4,217301}</t>
  </si>
  <si>
    <t>{1,203001},{2,203101},{3,203201},{4,203301},{5,203401}</t>
  </si>
  <si>
    <t>{1,203001},{2,203102},{3,203202},{4,203302},{5,203402}</t>
  </si>
  <si>
    <t>{1,203001},{2,203103},{3,203202},{4,203302},{5,203402}</t>
  </si>
  <si>
    <t>{1,203001},{2,203103},{3,203203},{4,203302},{5,203402}</t>
  </si>
  <si>
    <t>{1,203001},{2,203103},{3,203203},{4,203303},{5,203402}</t>
  </si>
  <si>
    <t>{1,248001},{2,248101},{3,248201},{4,248301},{5,248401}</t>
  </si>
  <si>
    <t>{1,248001},{2,248102},{3,248202},{4,248302},{5,248402}</t>
  </si>
  <si>
    <t>{1,248001},{2,248103},{3,248202},{4,248302},{5,248402}</t>
  </si>
  <si>
    <t>{1,248001},{2,248103},{3,248203},{4,248302},{5,248402}</t>
  </si>
  <si>
    <t>{1,248001},{2,248103},{3,248203},{4,248303},{5,248402}</t>
  </si>
  <si>
    <t>{1,247001},{2,247101},{3,247201},{4,247301}</t>
  </si>
  <si>
    <t>{1,247001},{2,247102},{3,247202},{4,247302}</t>
  </si>
  <si>
    <t>{1,247001},{2,247103},{3,247202},{4,247302}</t>
  </si>
  <si>
    <t>{1,247001},{2,247103},{3,247203},{4,247302}</t>
  </si>
  <si>
    <t>{1,247001},{2,247103},{3,247203},{4,247303}</t>
  </si>
  <si>
    <t>{1,242001},{2,242101},{3,242201},{4,242301},{5,242401}</t>
  </si>
  <si>
    <t>{1,242001},{2,242102},{3,242202},{4,242302},{5,242402}</t>
  </si>
  <si>
    <t>{1,242001},{2,242103},{3,242202},{4,242302},{5,242402}</t>
  </si>
  <si>
    <t>{1,242001},{2,242103},{3,242203},{4,242302},{5,242402}</t>
  </si>
  <si>
    <t>{1,242001},{2,242103},{3,242203},{4,242303},{5,242402}</t>
  </si>
  <si>
    <t>{1,242001},{2,242103},{3,242203},{4,242303},{5,242403}</t>
  </si>
  <si>
    <t>{1,312001},{2,312101},{3,312201},{4,312301}</t>
  </si>
  <si>
    <t>{1,312001},{2,312102},{3,312202},{4,312302}</t>
  </si>
  <si>
    <t>{1,312001},{2,312103},{3,312202},{4,312302}</t>
  </si>
  <si>
    <t>{1,312001},{2,312103},{3,312203},{4,312302}</t>
  </si>
  <si>
    <t>{1,312001},{2,312103},{3,312203},{4,312303}</t>
  </si>
  <si>
    <t>{1,150001},{2,150101},{3,150201},{4,150301},{5,150401}</t>
  </si>
  <si>
    <t>{1,150001},{2,150102},{3,150202},{4,150302},{5,150402}</t>
  </si>
  <si>
    <t>{1,150001},{2,150103},{3,150202},{4,150302},{5,150402}</t>
  </si>
  <si>
    <t>{1,150001},{2,150103},{3,150203},{4,150302},{5,150402}</t>
  </si>
  <si>
    <t>{1,150001},{2,150103},{3,150203},{4,150303},{5,150402}</t>
  </si>
  <si>
    <t>{1,504001},{2,504101},{3,504201},{4,504301},{5,504401}</t>
  </si>
  <si>
    <t>{1,504001},{2,504102},{3,504202},{4,504302},{5,504402}</t>
  </si>
  <si>
    <t>{1,504001},{2,504103},{3,504202},{4,504302},{5,504402}</t>
  </si>
  <si>
    <t>{1,504001},{2,504103},{3,504203},{4,504302},{5,504402}</t>
  </si>
  <si>
    <t>{1,504001},{2,504103},{3,504203},{4,504303},{5,504402}</t>
  </si>
  <si>
    <t>{1,503001},{2,503101},{3,503201},{4,503301},{5,503401}</t>
  </si>
  <si>
    <t>{1,503001},{2,503102},{3,503202},{4,503302},{5,503402}</t>
  </si>
  <si>
    <t>{1,503001},{2,503103},{3,503202},{4,503302},{5,503402}</t>
  </si>
  <si>
    <t>{1,503001},{2,503103},{3,503203},{4,503302},{5,503402}</t>
  </si>
  <si>
    <t>{1,503001},{2,503103},{3,503203},{4,503303},{5,503402}</t>
  </si>
  <si>
    <t>{1,515001},{2,515101},{3,515201},{4,515301},{5,515401}</t>
  </si>
  <si>
    <t>{1,515001},{2,515102},{3,515202},{4,515302},{5,515402}</t>
  </si>
  <si>
    <t>{1,515001},{2,515103},{3,515202},{4,515302},{5,515402}</t>
  </si>
  <si>
    <t>{1,515001},{2,515103},{3,515203},{4,515302},{5,515402}</t>
  </si>
  <si>
    <t>{1,515001},{2,515103},{3,515203},{4,515303},{5,515402}</t>
  </si>
  <si>
    <t>{1,517001},{2,517101},{3,517201},{4,517301},{5,517401}</t>
  </si>
  <si>
    <t>{1,517001},{2,517102},{3,517202},{4,517302},{5,517402}</t>
  </si>
  <si>
    <t>{1,517001},{2,517103},{3,517202},{4,517302},{5,517402}</t>
  </si>
  <si>
    <t>{1,517001},{2,517103},{3,517203},{4,517302},{5,517402}</t>
  </si>
  <si>
    <t>{1,517001},{2,517103},{3,517203},{4,517303},{5,517402}</t>
  </si>
  <si>
    <t>{1,522001},{2,522101},{3,522201},{4,522301},{5,522401}</t>
  </si>
  <si>
    <t>{1,522001},{2,522102},{3,522202},{4,522302},{5,522402}</t>
  </si>
  <si>
    <t>{1,522001},{2,522103},{3,522202},{4,522302},{5,522402}</t>
  </si>
  <si>
    <t>{1,522001},{2,522103},{3,522203},{4,522302},{5,522402}</t>
  </si>
  <si>
    <t>{1,522001},{2,522103},{3,522203},{4,522303},{5,522402}</t>
  </si>
  <si>
    <t>{1,527001},{2,527101},{3,527201},{4,527301},{5,527401}</t>
  </si>
  <si>
    <t>{1,527001},{2,527102},{3,527202},{4,527302},{5,527402}</t>
  </si>
  <si>
    <t>{1,527001},{2,527103},{3,527202},{4,527302},{5,527402}</t>
  </si>
  <si>
    <t>{1,527001},{2,527103},{3,527203},{4,527302},{5,527402}</t>
  </si>
  <si>
    <t>{1,527001},{2,527103},{3,527203},{4,527303},{5,527402}</t>
  </si>
  <si>
    <t>{1,281001},{2,281101},{3,281201}</t>
  </si>
  <si>
    <t>{1,228001},{2,228101},{3,228201},{4,228301}</t>
  </si>
  <si>
    <t>{1,245001},{2,245101},{3,245201},{4,245301}</t>
  </si>
  <si>
    <t>{1,204001},{2,204101},{3,204201},{4,204301}</t>
  </si>
  <si>
    <t>{1,257001},{2,257101},{3,257201},{4,257301}</t>
  </si>
  <si>
    <t>{1,250001},{2,250101},{3,250201},{4,250301}</t>
  </si>
  <si>
    <t>{1,250001},{2,250102},{3,250202},{4,250302}</t>
  </si>
  <si>
    <t>{1,250001},{2,250103},{3,250202},{4,250302}</t>
  </si>
  <si>
    <t>{1,250001},{2,250103},{3,250203},{4,250302}</t>
  </si>
  <si>
    <t>{1,250001},{2,250103},{3,250203},{4,250303}</t>
  </si>
  <si>
    <t>{1,152001},{2,152101},{3,152201},{4,152301},{5,152401}</t>
  </si>
  <si>
    <t>{1,152001},{2,152102},{3,152202},{4,152302},{5,152402}</t>
  </si>
  <si>
    <t>{1,152001},{2,152103},{3,152202},{4,152302},{5,152402}</t>
  </si>
  <si>
    <t>{1,152001},{2,152103},{3,152203},{4,152302},{5,152402}</t>
  </si>
  <si>
    <t>{1,152001},{2,152103},{3,152203},{4,152303},{5,152402}</t>
  </si>
  <si>
    <t>{1,152001},{2,152103},{3,152203},{4,152303},{5,152403}</t>
  </si>
  <si>
    <t>{1,256001},{2,256101},{3,256201},{4,256301},{5,256401}</t>
  </si>
  <si>
    <t>{1,256001},{2,256102},{3,256202},{4,256302},{5,256402}</t>
  </si>
  <si>
    <t>{1,256001},{2,256103},{3,256202},{4,256302},{5,256402}</t>
  </si>
  <si>
    <t>{1,256001},{2,256103},{3,256203},{4,256302},{5,256402}</t>
  </si>
  <si>
    <t>{1,256001},{2,256103},{3,256203},{4,256303},{5,256402}</t>
  </si>
  <si>
    <t>{1,510001},{2,510101},{3,510201},{4,510301},{5,510401}</t>
  </si>
  <si>
    <t>{1,510001},{2,510102},{3,510202},{4,510302},{5,510402}</t>
  </si>
  <si>
    <t>{1,510001},{2,510103},{3,510202},{4,510302},{5,510402}</t>
  </si>
  <si>
    <t>{1,510001},{2,510103},{3,510203},{4,510302},{5,510402}</t>
  </si>
  <si>
    <t>{1,510001},{2,510103},{3,510203},{4,510303},{5,510402}</t>
  </si>
  <si>
    <t>{1,510001},{2,510103},{3,510203},{4,510303},{5,510403}</t>
  </si>
  <si>
    <t>{1,241001},{2,241101},{3,241201},{4,241401}</t>
  </si>
  <si>
    <t>{1,241001},{2,241102},{3,241202},{4,241402}</t>
  </si>
  <si>
    <t>{1,241001},{2,241103},{3,241202},{4,241402}</t>
  </si>
  <si>
    <t>{1,241001},{2,241103},{3,241203},{4,241402}</t>
  </si>
  <si>
    <t>{1,241001},{2,241103},{3,241203},{4,241403}</t>
  </si>
  <si>
    <t>{1,249001},{2,249101},{3,249201},{4,249301},{5,249401}</t>
  </si>
  <si>
    <t>{1,249001},{2,249102},{3,249202},{4,249302},{5,249402}</t>
  </si>
  <si>
    <t>{1,249001},{2,249103},{3,249202},{4,249302},{5,249402}</t>
  </si>
  <si>
    <t>{1,249001},{2,249103},{3,249203},{4,249302},{5,249402}</t>
  </si>
  <si>
    <t>{1,249001},{2,249103},{3,249203},{4,249303},{5,249402}</t>
  </si>
  <si>
    <t>{1,508001},{2,508101},{3,508201},{4,508301},{5,508401}</t>
  </si>
  <si>
    <t>{1,508001},{2,508102},{3,508202},{4,508302},{5,508402}</t>
  </si>
  <si>
    <t>{1,508001},{2,508103},{3,508202},{4,508302},{5,508402}</t>
  </si>
  <si>
    <t>{1,508001},{2,508103},{3,508203},{4,508302},{5,508402}</t>
  </si>
  <si>
    <t>{1,508001},{2,508103},{3,508203},{4,508303},{5,508402}</t>
  </si>
  <si>
    <t>{1,508001},{2,508103},{3,508203},{4,508303},{5,508403}</t>
  </si>
  <si>
    <t>{1,514001},{2,514101},{3,514201},{4,514301},{5,514401}</t>
  </si>
  <si>
    <t>{1,514001},{2,514102},{3,514202},{4,514302},{5,514402}</t>
  </si>
  <si>
    <t>{1,514001},{2,514103},{3,514202},{4,514302},{5,514402}</t>
  </si>
  <si>
    <t>{1,514001},{2,514103},{3,514203},{4,514302},{5,514402}</t>
  </si>
  <si>
    <t>{1,514001},{2,514103},{3,514203},{4,514303},{5,514402}</t>
  </si>
  <si>
    <t>{1,514001},{2,514103},{3,514203},{4,514303},{5,514403}</t>
  </si>
  <si>
    <t>{1,519001},{2,519101},{3,519201},{4,519301},{5,519401}</t>
  </si>
  <si>
    <t>{1,519001},{2,519102},{3,519202},{4,519302},{5,519402}</t>
  </si>
  <si>
    <t>{1,519001},{2,519103},{3,519202},{4,519302},{5,519402}</t>
  </si>
  <si>
    <t>{1,519001},{2,519103},{3,519203},{4,519302},{5,519402}</t>
  </si>
  <si>
    <t>{1,519001},{2,519103},{3,519203},{4,519303},{5,519402}</t>
  </si>
  <si>
    <t>{1,525001},{2,525101},{3,525201},{4,525301},{5,525401}</t>
  </si>
  <si>
    <t>{1,525001},{2,525102},{3,525202},{4,525302},{5,525402}</t>
  </si>
  <si>
    <t>{1,525001},{2,525103},{3,525202},{4,525302},{5,525402}</t>
  </si>
  <si>
    <t>{1,525001},{2,525103},{3,525203},{4,525302},{5,525402}</t>
  </si>
  <si>
    <t>{1,525001},{2,525103},{3,525203},{4,525303},{5,525402}</t>
  </si>
  <si>
    <t>{1,282001},{2,282101},{3,282201}</t>
  </si>
  <si>
    <t>{1,283001},{2,283101},{3,283201},{4,283301}</t>
  </si>
  <si>
    <t>{1,252001},{2,252101},{3,252201},{4,252301}</t>
  </si>
  <si>
    <t>{1,285001},{2,285101},{3,285201},{4,285301}</t>
  </si>
  <si>
    <t>{1,286001},{2,286101},{3,286201},{4,286301}</t>
  </si>
  <si>
    <t>{1,227001},{2,227101},{3,227201},{4,227301}</t>
  </si>
  <si>
    <t>{1,227001},{2,227102},{3,227202},{4,227302}</t>
  </si>
  <si>
    <t>{1,227001},{2,227103},{3,227202},{4,227302}</t>
  </si>
  <si>
    <t>{1,227001},{2,227103},{3,227203},{4,227302}</t>
  </si>
  <si>
    <t>{1,227001},{2,227103},{3,227203},{4,227303}</t>
  </si>
  <si>
    <t>{1,214001},{2,214101},{3,214201},{4,214301},{5,214401}</t>
  </si>
  <si>
    <t>{1,214001},{2,214102},{3,214202},{4,214302},{5,214402}</t>
  </si>
  <si>
    <t>{1,214001},{2,214103},{3,214202},{4,214302},{5,214402}</t>
  </si>
  <si>
    <t>{1,214001},{2,214103},{3,214203},{4,214302},{5,214402}</t>
  </si>
  <si>
    <t>{1,214001},{2,214103},{3,214203},{4,214303},{5,214402}</t>
  </si>
  <si>
    <t>{1,214001},{2,214103},{3,214203},{4,214303},{5,214403}</t>
  </si>
  <si>
    <t>{1,511001},{2,511101},{3,511201},{4,511301},{5,511401}</t>
  </si>
  <si>
    <t>{1,511001},{2,511102},{3,511202},{4,511302},{5,511402}</t>
  </si>
  <si>
    <t>{1,511001},{2,511103},{3,511202},{4,511302},{5,511402}</t>
  </si>
  <si>
    <t>{1,511001},{2,511103},{3,511203},{4,511302},{5,511402}</t>
  </si>
  <si>
    <t>{1,511001},{2,511103},{3,511203},{4,511303},{5,511402}</t>
  </si>
  <si>
    <t>{1,511001},{2,511103},{3,511203},{4,511303},{5,511403}</t>
  </si>
  <si>
    <t>{1,153001},{2,153101},{3,153201},{4,153301},{5,153401}</t>
  </si>
  <si>
    <t>{1,153001},{2,153102},{3,153202},{4,153302},{5,153402}</t>
  </si>
  <si>
    <t>{1,153001},{2,153103},{3,153202},{4,153302},{5,153402}</t>
  </si>
  <si>
    <t>{1,153001},{2,153103},{3,153203},{4,153302},{5,153402}</t>
  </si>
  <si>
    <t>{1,153001},{2,153103},{3,153203},{4,153303},{5,153402}</t>
  </si>
  <si>
    <t>{1,251001},{2,251101},{3,251201},{4,251301},{5,251401}</t>
  </si>
  <si>
    <t>{1,251001},{2,251102},{3,251202},{4,251302},{5,251402}</t>
  </si>
  <si>
    <t>{1,251001},{2,251103},{3,251202},{4,251302},{5,251402}</t>
  </si>
  <si>
    <t>{1,251001},{2,251103},{3,251203},{4,251302},{5,251402}</t>
  </si>
  <si>
    <t>{1,251001},{2,251103},{3,251203},{4,251303},{5,251402}</t>
  </si>
  <si>
    <t>{1,222001},{2,222101},{3,222201},{4,222301}</t>
  </si>
  <si>
    <t>{1,222001},{2,222102},{3,222202},{4,222302}</t>
  </si>
  <si>
    <t>{1,222001},{2,222103},{3,222202},{4,222302}</t>
  </si>
  <si>
    <t>{1,222001},{2,222103},{3,222203},{4,222302}</t>
  </si>
  <si>
    <t>{1,222001},{2,222103},{3,222203},{4,222303}</t>
  </si>
  <si>
    <t>{1,505001},{2,505101},{3,505201},{4,505301},{5,505401}</t>
  </si>
  <si>
    <t>{1,505001},{2,505102},{3,505202},{4,505302},{5,505402}</t>
  </si>
  <si>
    <t>{1,505001},{2,505103},{3,505202},{4,505302},{5,505402}</t>
  </si>
  <si>
    <t>{1,505001},{2,505103},{3,505203},{4,505302},{5,505402}</t>
  </si>
  <si>
    <t>{1,505001},{2,505103},{3,505203},{4,505303},{5,505402}</t>
  </si>
  <si>
    <t>{1,516001},{2,516101},{3,516201},{4,516301},{5,516401}</t>
  </si>
  <si>
    <t>{1,516001},{2,516102},{3,516202},{4,516302},{5,516402}</t>
  </si>
  <si>
    <t>{1,516001},{2,516103},{3,516202},{4,516302},{5,516402}</t>
  </si>
  <si>
    <t>{1,516001},{2,516103},{3,516203},{4,516302},{5,516402}</t>
  </si>
  <si>
    <t>{1,516001},{2,516103},{3,516203},{4,516303},{5,516402}</t>
  </si>
  <si>
    <t>{1,516001},{2,516103},{3,516203},{4,516303},{5,516403}</t>
  </si>
  <si>
    <t>{1,521001},{2,521101},{3,521201},{4,521301},{5,521401}</t>
  </si>
  <si>
    <t>{1,521001},{2,521102},{3,521202},{4,521302},{5,521402}</t>
  </si>
  <si>
    <t>{1,521001},{2,521103},{3,521202},{4,521302},{5,521402}</t>
  </si>
  <si>
    <t>{1,521001},{2,521103},{3,521203},{4,521302},{5,521402}</t>
  </si>
  <si>
    <t>{1,521001},{2,521103},{3,521203},{4,521303},{5,521402}</t>
  </si>
  <si>
    <t>{1,521001},{2,521103},{3,521203},{4,521303},{5,521403}</t>
  </si>
  <si>
    <t>{1,524001},{2,524101},{3,524201},{4,524301},{5,524401}</t>
  </si>
  <si>
    <t>{1,524001},{2,524102},{3,524202},{4,524302},{5,524402}</t>
  </si>
  <si>
    <t>{1,524001},{2,524103},{3,524202},{4,524302},{5,524402}</t>
  </si>
  <si>
    <t>{1,524001},{2,524103},{3,524203},{4,524302},{5,524402}</t>
  </si>
  <si>
    <t>{1,524001},{2,524103},{3,524203},{4,524303},{5,524402}</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</si>
</sst>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s>
  <fonts count="51">
    <font>
      <sz val="11"/>
      <color theme="1"/>
      <name val="宋体"/>
      <charset val="134"/>
      <scheme val="minor"/>
    </font>
    <font>
      <b/>
      <sz val="10"/>
      <color rgb="FFFA7D00"/>
      <name val="微软雅黑"/>
      <charset val="134"/>
    </font>
    <font>
      <sz val="10"/>
      <color rgb="FF000000"/>
      <name val="Gen Shin Gothic Monospace Regul"/>
      <charset val="134"/>
    </font>
    <font>
      <sz val="10"/>
      <color rgb="FF000000"/>
      <name val="微软雅黑"/>
      <charset val="134"/>
    </font>
    <font>
      <sz val="10"/>
      <color rgb="FFFFFFFF"/>
      <name val="微软雅黑"/>
      <charset val="134"/>
    </font>
    <font>
      <sz val="10"/>
      <color rgb="FFF8CBAD"/>
      <name val="微软雅黑"/>
      <charset val="134"/>
    </font>
    <font>
      <sz val="10"/>
      <name val="微软雅黑"/>
      <charset val="134"/>
    </font>
    <font>
      <sz val="10"/>
      <color rgb="FFFFD966"/>
      <name val="微软雅黑"/>
      <charset val="134"/>
    </font>
    <font>
      <sz val="9"/>
      <color theme="1"/>
      <name val="微软雅黑"/>
      <charset val="134"/>
    </font>
    <font>
      <sz val="9"/>
      <name val="微软雅黑"/>
      <charset val="134"/>
    </font>
    <font>
      <sz val="9"/>
      <color rgb="FF000000"/>
      <name val="微软雅黑"/>
      <charset val="134"/>
    </font>
    <font>
      <sz val="9"/>
      <name val="微软雅黑"/>
      <charset val="134"/>
    </font>
    <font>
      <b/>
      <sz val="11"/>
      <color theme="1"/>
      <name val="宋体"/>
      <charset val="134"/>
      <scheme val="minor"/>
    </font>
    <font>
      <sz val="9"/>
      <color theme="1"/>
      <name val="宋体"/>
      <charset val="134"/>
      <scheme val="minor"/>
    </font>
    <font>
      <b/>
      <sz val="11"/>
      <color theme="1"/>
      <name val="Gen Shin Gothic Monospace Regul"/>
      <charset val="134"/>
    </font>
    <font>
      <sz val="9"/>
      <color rgb="FF000000"/>
      <name val="Gen Shin Gothic Monospace Regul"/>
      <charset val="134"/>
    </font>
    <font>
      <sz val="9"/>
      <color theme="0"/>
      <name val="Gen Shin Gothic Monospace Regul"/>
      <charset val="134"/>
    </font>
    <font>
      <sz val="9"/>
      <color theme="0"/>
      <name val="宋体"/>
      <charset val="134"/>
      <scheme val="minor"/>
    </font>
    <font>
      <sz val="9"/>
      <color theme="1"/>
      <name val="Gen Shin Gothic Monospace Regul"/>
      <charset val="134"/>
    </font>
    <font>
      <b/>
      <sz val="11"/>
      <color rgb="FFFA7D00"/>
      <name val="å®ä½"/>
      <charset val="134"/>
    </font>
    <font>
      <sz val="9"/>
      <color rgb="FF000000"/>
      <name val="å®ä½"/>
      <charset val="134"/>
    </font>
    <font>
      <sz val="9"/>
      <color rgb="FF000000"/>
      <name val="宋体"/>
      <charset val="134"/>
    </font>
    <font>
      <sz val="9"/>
      <color rgb="FF000000"/>
      <name val="幼圆"/>
      <family val="2"/>
      <charset val="134"/>
    </font>
    <font>
      <sz val="10"/>
      <color theme="0"/>
      <name val="Gen Shin Gothic Monospace Regul"/>
      <charset val="134"/>
    </font>
    <font>
      <sz val="10"/>
      <color theme="1"/>
      <name val="Gen Shin Gothic Monospace Regul"/>
      <charset val="134"/>
    </font>
    <font>
      <b/>
      <sz val="10"/>
      <color rgb="FFFA7D00"/>
      <name val="å®ä½"/>
      <charset val="134"/>
    </font>
    <font>
      <sz val="10"/>
      <color rgb="FF000000"/>
      <name val="微软雅黑"/>
      <charset val="134"/>
    </font>
    <font>
      <b/>
      <sz val="10"/>
      <color rgb="FF000000"/>
      <name val="宋体"/>
      <charset val="134"/>
    </font>
    <font>
      <b/>
      <sz val="10"/>
      <color rgb="FFFA7D00"/>
      <name val="宋体"/>
      <charset val="134"/>
    </font>
    <font>
      <sz val="10"/>
      <color rgb="FF333333"/>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b/>
      <sz val="9"/>
      <name val="宋体"/>
      <charset val="134"/>
    </font>
  </fonts>
  <fills count="61">
    <fill>
      <patternFill patternType="none"/>
    </fill>
    <fill>
      <patternFill patternType="gray125"/>
    </fill>
    <fill>
      <patternFill patternType="solid">
        <fgColor rgb="FFFFEB9C"/>
        <bgColor indexed="64"/>
      </patternFill>
    </fill>
    <fill>
      <patternFill patternType="solid">
        <fgColor rgb="FFBDD7EE"/>
        <bgColor indexed="64"/>
      </patternFill>
    </fill>
    <fill>
      <patternFill patternType="solid">
        <fgColor rgb="FFA6A6A6"/>
        <bgColor indexed="64"/>
      </patternFill>
    </fill>
    <fill>
      <patternFill patternType="solid">
        <fgColor rgb="FF9BC2E6"/>
        <bgColor indexed="64"/>
      </patternFill>
    </fill>
    <fill>
      <patternFill patternType="solid">
        <fgColor rgb="FF0070C0"/>
        <bgColor indexed="64"/>
      </patternFill>
    </fill>
    <fill>
      <patternFill patternType="solid">
        <fgColor rgb="FF1F4E78"/>
        <bgColor indexed="64"/>
      </patternFill>
    </fill>
    <fill>
      <patternFill patternType="solid">
        <fgColor rgb="FF92D050"/>
        <bgColor indexed="64"/>
      </patternFill>
    </fill>
    <fill>
      <patternFill patternType="solid">
        <fgColor rgb="FF808080"/>
        <bgColor indexed="64"/>
      </patternFill>
    </fill>
    <fill>
      <patternFill patternType="solid">
        <fgColor rgb="FFFCE4D6"/>
        <bgColor indexed="64"/>
      </patternFill>
    </fill>
    <fill>
      <patternFill patternType="solid">
        <fgColor rgb="FFF8CBAD"/>
        <bgColor indexed="64"/>
      </patternFill>
    </fill>
    <fill>
      <patternFill patternType="solid">
        <fgColor rgb="FFC65911"/>
        <bgColor indexed="64"/>
      </patternFill>
    </fill>
    <fill>
      <patternFill patternType="solid">
        <fgColor rgb="FF833C0C"/>
        <bgColor indexed="64"/>
      </patternFill>
    </fill>
    <fill>
      <patternFill patternType="solid">
        <fgColor rgb="FFE2EFDA"/>
        <bgColor indexed="64"/>
      </patternFill>
    </fill>
    <fill>
      <patternFill patternType="solid">
        <fgColor rgb="FF548235"/>
        <bgColor indexed="64"/>
      </patternFill>
    </fill>
    <fill>
      <patternFill patternType="solid">
        <fgColor rgb="FFC6E0B4"/>
        <bgColor indexed="64"/>
      </patternFill>
    </fill>
    <fill>
      <patternFill patternType="solid">
        <fgColor rgb="FF375623"/>
        <bgColor indexed="64"/>
      </patternFill>
    </fill>
    <fill>
      <patternFill patternType="solid">
        <fgColor rgb="FFFFF2CC"/>
        <bgColor indexed="64"/>
      </patternFill>
    </fill>
    <fill>
      <patternFill patternType="solid">
        <fgColor rgb="FFFFE699"/>
        <bgColor indexed="64"/>
      </patternFill>
    </fill>
    <fill>
      <patternFill patternType="solid">
        <fgColor rgb="FFBF8F00"/>
        <bgColor indexed="64"/>
      </patternFill>
    </fill>
    <fill>
      <patternFill patternType="solid">
        <fgColor rgb="FF806000"/>
        <bgColor indexed="64"/>
      </patternFill>
    </fill>
    <fill>
      <patternFill patternType="solid">
        <fgColor rgb="FFDFD3EA"/>
        <bgColor indexed="64"/>
      </patternFill>
    </fill>
    <fill>
      <patternFill patternType="solid">
        <fgColor rgb="FFC7B3DA"/>
        <bgColor indexed="64"/>
      </patternFill>
    </fill>
    <fill>
      <patternFill patternType="solid">
        <fgColor rgb="FF774A9A"/>
        <bgColor indexed="64"/>
      </patternFill>
    </fill>
    <fill>
      <patternFill patternType="solid">
        <fgColor rgb="FF4C3268"/>
        <bgColor indexed="64"/>
      </patternFill>
    </fill>
    <fill>
      <patternFill patternType="solid">
        <fgColor rgb="FFC00000"/>
        <bgColor indexed="64"/>
      </patternFill>
    </fill>
    <fill>
      <patternFill patternType="solid">
        <fgColor rgb="FFFFFF00"/>
        <bgColor indexed="64"/>
      </patternFill>
    </fill>
    <fill>
      <patternFill patternType="solid">
        <fgColor rgb="FFE8C2F5"/>
        <bgColor indexed="64"/>
      </patternFill>
    </fill>
    <fill>
      <patternFill patternType="solid">
        <fgColor rgb="FFD994EC"/>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3F3F3F"/>
      </left>
      <right style="thin">
        <color rgb="FF3F3F3F"/>
      </right>
      <top/>
      <bottom/>
      <diagonal/>
    </border>
    <border>
      <left/>
      <right/>
      <top style="thin">
        <color auto="1"/>
      </top>
      <bottom style="thin">
        <color auto="1"/>
      </bottom>
      <diagonal/>
    </border>
    <border>
      <left style="thin">
        <color auto="1"/>
      </left>
      <right/>
      <top style="thin">
        <color auto="1"/>
      </top>
      <bottom style="thin">
        <color auto="1"/>
      </bottom>
      <diagonal/>
    </border>
    <border>
      <left/>
      <right/>
      <top/>
      <bottom style="thin">
        <color rgb="FFFF000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31" borderId="6"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7" fillId="0" borderId="8" applyNumberFormat="0" applyFill="0" applyAlignment="0" applyProtection="0">
      <alignment vertical="center"/>
    </xf>
    <xf numFmtId="0" fontId="37" fillId="0" borderId="0" applyNumberFormat="0" applyFill="0" applyBorder="0" applyAlignment="0" applyProtection="0">
      <alignment vertical="center"/>
    </xf>
    <xf numFmtId="0" fontId="38" fillId="32" borderId="9" applyNumberFormat="0" applyAlignment="0" applyProtection="0">
      <alignment vertical="center"/>
    </xf>
    <xf numFmtId="0" fontId="39" fillId="33" borderId="10" applyNumberFormat="0" applyAlignment="0" applyProtection="0">
      <alignment vertical="center"/>
    </xf>
    <xf numFmtId="0" fontId="40" fillId="33" borderId="9" applyNumberFormat="0" applyAlignment="0" applyProtection="0">
      <alignment vertical="center"/>
    </xf>
    <xf numFmtId="0" fontId="41" fillId="34" borderId="11" applyNumberFormat="0" applyAlignment="0" applyProtection="0">
      <alignment vertical="center"/>
    </xf>
    <xf numFmtId="0" fontId="42" fillId="0" borderId="12" applyNumberFormat="0" applyFill="0" applyAlignment="0" applyProtection="0">
      <alignment vertical="center"/>
    </xf>
    <xf numFmtId="0" fontId="43" fillId="0" borderId="13" applyNumberFormat="0" applyFill="0" applyAlignment="0" applyProtection="0">
      <alignment vertical="center"/>
    </xf>
    <xf numFmtId="0" fontId="44" fillId="35" borderId="0" applyNumberFormat="0" applyBorder="0" applyAlignment="0" applyProtection="0">
      <alignment vertical="center"/>
    </xf>
    <xf numFmtId="0" fontId="45" fillId="36" borderId="0" applyNumberFormat="0" applyBorder="0" applyAlignment="0" applyProtection="0">
      <alignment vertical="center"/>
    </xf>
    <xf numFmtId="0" fontId="46" fillId="2" borderId="0" applyNumberFormat="0" applyBorder="0" applyAlignment="0" applyProtection="0">
      <alignment vertical="center"/>
    </xf>
    <xf numFmtId="0" fontId="47" fillId="37" borderId="0" applyNumberFormat="0" applyBorder="0" applyAlignment="0" applyProtection="0">
      <alignment vertical="center"/>
    </xf>
    <xf numFmtId="0" fontId="48" fillId="38" borderId="0" applyNumberFormat="0" applyBorder="0" applyAlignment="0" applyProtection="0">
      <alignment vertical="center"/>
    </xf>
    <xf numFmtId="0" fontId="48" fillId="39" borderId="0" applyNumberFormat="0" applyBorder="0" applyAlignment="0" applyProtection="0">
      <alignment vertical="center"/>
    </xf>
    <xf numFmtId="0" fontId="47" fillId="40" borderId="0" applyNumberFormat="0" applyBorder="0" applyAlignment="0" applyProtection="0">
      <alignment vertical="center"/>
    </xf>
    <xf numFmtId="0" fontId="47" fillId="41" borderId="0" applyNumberFormat="0" applyBorder="0" applyAlignment="0" applyProtection="0">
      <alignment vertical="center"/>
    </xf>
    <xf numFmtId="0" fontId="48" fillId="42" borderId="0" applyNumberFormat="0" applyBorder="0" applyAlignment="0" applyProtection="0">
      <alignment vertical="center"/>
    </xf>
    <xf numFmtId="0" fontId="48" fillId="43" borderId="0" applyNumberFormat="0" applyBorder="0" applyAlignment="0" applyProtection="0">
      <alignment vertical="center"/>
    </xf>
    <xf numFmtId="0" fontId="47" fillId="44" borderId="0" applyNumberFormat="0" applyBorder="0" applyAlignment="0" applyProtection="0">
      <alignment vertical="center"/>
    </xf>
    <xf numFmtId="0" fontId="47" fillId="45" borderId="0" applyNumberFormat="0" applyBorder="0" applyAlignment="0" applyProtection="0">
      <alignment vertical="center"/>
    </xf>
    <xf numFmtId="0" fontId="48" fillId="46" borderId="0" applyNumberFormat="0" applyBorder="0" applyAlignment="0" applyProtection="0">
      <alignment vertical="center"/>
    </xf>
    <xf numFmtId="0" fontId="48" fillId="47" borderId="0" applyNumberFormat="0" applyBorder="0" applyAlignment="0" applyProtection="0">
      <alignment vertical="center"/>
    </xf>
    <xf numFmtId="0" fontId="47" fillId="48" borderId="0" applyNumberFormat="0" applyBorder="0" applyAlignment="0" applyProtection="0">
      <alignment vertical="center"/>
    </xf>
    <xf numFmtId="0" fontId="47" fillId="49" borderId="0" applyNumberFormat="0" applyBorder="0" applyAlignment="0" applyProtection="0">
      <alignment vertical="center"/>
    </xf>
    <xf numFmtId="0" fontId="48" fillId="50" borderId="0" applyNumberFormat="0" applyBorder="0" applyAlignment="0" applyProtection="0">
      <alignment vertical="center"/>
    </xf>
    <xf numFmtId="0" fontId="48" fillId="51" borderId="0" applyNumberFormat="0" applyBorder="0" applyAlignment="0" applyProtection="0">
      <alignment vertical="center"/>
    </xf>
    <xf numFmtId="0" fontId="47" fillId="52" borderId="0" applyNumberFormat="0" applyBorder="0" applyAlignment="0" applyProtection="0">
      <alignment vertical="center"/>
    </xf>
    <xf numFmtId="0" fontId="47" fillId="53" borderId="0" applyNumberFormat="0" applyBorder="0" applyAlignment="0" applyProtection="0">
      <alignment vertical="center"/>
    </xf>
    <xf numFmtId="0" fontId="48" fillId="54" borderId="0" applyNumberFormat="0" applyBorder="0" applyAlignment="0" applyProtection="0">
      <alignment vertical="center"/>
    </xf>
    <xf numFmtId="0" fontId="48" fillId="55" borderId="0" applyNumberFormat="0" applyBorder="0" applyAlignment="0" applyProtection="0">
      <alignment vertical="center"/>
    </xf>
    <xf numFmtId="0" fontId="47" fillId="56" borderId="0" applyNumberFormat="0" applyBorder="0" applyAlignment="0" applyProtection="0">
      <alignment vertical="center"/>
    </xf>
    <xf numFmtId="0" fontId="47" fillId="57" borderId="0" applyNumberFormat="0" applyBorder="0" applyAlignment="0" applyProtection="0">
      <alignment vertical="center"/>
    </xf>
    <xf numFmtId="0" fontId="48" fillId="58" borderId="0" applyNumberFormat="0" applyBorder="0" applyAlignment="0" applyProtection="0">
      <alignment vertical="center"/>
    </xf>
    <xf numFmtId="0" fontId="48" fillId="59" borderId="0" applyNumberFormat="0" applyBorder="0" applyAlignment="0" applyProtection="0">
      <alignment vertical="center"/>
    </xf>
    <xf numFmtId="0" fontId="47" fillId="60" borderId="0" applyNumberFormat="0" applyBorder="0" applyAlignment="0" applyProtection="0">
      <alignment vertical="center"/>
    </xf>
  </cellStyleXfs>
  <cellXfs count="143">
    <xf numFmtId="0" fontId="0" fillId="0" borderId="0" xfId="0">
      <alignment vertical="center"/>
    </xf>
    <xf numFmtId="0" fontId="0" fillId="0" borderId="0" xfId="0" applyAlignment="1">
      <alignment horizontal="left" vertical="center"/>
    </xf>
    <xf numFmtId="0" fontId="1" fillId="2" borderId="1" xfId="0" applyFont="1" applyFill="1" applyBorder="1" applyAlignment="1">
      <alignment horizontal="left" vertical="center"/>
    </xf>
    <xf numFmtId="0" fontId="2" fillId="0" borderId="0" xfId="0" applyNumberFormat="1" applyFont="1" applyFill="1" applyBorder="1" applyAlignment="1" applyProtection="1">
      <alignment horizontal="left"/>
    </xf>
    <xf numFmtId="0" fontId="3"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left" vertical="center"/>
    </xf>
    <xf numFmtId="0" fontId="3" fillId="3" borderId="0" xfId="0" applyNumberFormat="1" applyFont="1" applyFill="1" applyBorder="1" applyAlignment="1" applyProtection="1">
      <alignment horizontal="center" vertical="center"/>
    </xf>
    <xf numFmtId="0" fontId="3" fillId="3" borderId="0" xfId="0" applyNumberFormat="1" applyFont="1" applyFill="1" applyBorder="1" applyAlignment="1" applyProtection="1">
      <alignment horizontal="left" vertical="center"/>
    </xf>
    <xf numFmtId="0" fontId="4" fillId="4" borderId="0" xfId="0" applyNumberFormat="1" applyFont="1" applyFill="1" applyBorder="1" applyAlignment="1" applyProtection="1">
      <alignment horizontal="center" vertical="center"/>
    </xf>
    <xf numFmtId="0" fontId="4" fillId="4" borderId="0" xfId="0" applyNumberFormat="1" applyFont="1" applyFill="1" applyBorder="1" applyAlignment="1" applyProtection="1">
      <alignment horizontal="left" vertical="center"/>
    </xf>
    <xf numFmtId="0" fontId="3" fillId="5" borderId="0" xfId="0" applyNumberFormat="1" applyFont="1" applyFill="1" applyBorder="1" applyAlignment="1" applyProtection="1">
      <alignment horizontal="center" vertical="center"/>
    </xf>
    <xf numFmtId="0" fontId="3" fillId="5" borderId="0" xfId="0" applyNumberFormat="1" applyFont="1" applyFill="1" applyBorder="1" applyAlignment="1" applyProtection="1">
      <alignment horizontal="left" vertical="center"/>
    </xf>
    <xf numFmtId="0" fontId="4" fillId="6" borderId="0" xfId="0" applyNumberFormat="1" applyFont="1" applyFill="1" applyBorder="1" applyAlignment="1" applyProtection="1">
      <alignment horizontal="center" vertical="center"/>
    </xf>
    <xf numFmtId="0" fontId="4" fillId="6" borderId="0" xfId="0" applyNumberFormat="1" applyFont="1" applyFill="1" applyBorder="1" applyAlignment="1" applyProtection="1">
      <alignment horizontal="left" vertical="center"/>
    </xf>
    <xf numFmtId="0" fontId="5" fillId="6" borderId="0" xfId="0" applyNumberFormat="1" applyFont="1" applyFill="1" applyBorder="1" applyAlignment="1" applyProtection="1">
      <alignment horizontal="center" vertical="center"/>
    </xf>
    <xf numFmtId="0" fontId="5" fillId="6" borderId="0" xfId="0" applyNumberFormat="1" applyFont="1" applyFill="1" applyBorder="1" applyAlignment="1" applyProtection="1">
      <alignment horizontal="left" vertical="center"/>
    </xf>
    <xf numFmtId="0" fontId="4" fillId="7" borderId="0" xfId="0" applyNumberFormat="1" applyFont="1" applyFill="1" applyBorder="1" applyAlignment="1" applyProtection="1">
      <alignment horizontal="center" vertical="center"/>
    </xf>
    <xf numFmtId="0" fontId="4" fillId="7" borderId="0" xfId="0" applyNumberFormat="1" applyFont="1" applyFill="1" applyBorder="1" applyAlignment="1" applyProtection="1">
      <alignment horizontal="left" vertical="center"/>
    </xf>
    <xf numFmtId="0" fontId="0" fillId="8" borderId="0" xfId="0" applyFill="1" applyAlignment="1">
      <alignment horizontal="left" vertical="center"/>
    </xf>
    <xf numFmtId="0" fontId="0" fillId="8" borderId="0" xfId="0" applyFill="1">
      <alignment vertical="center"/>
    </xf>
    <xf numFmtId="0" fontId="4" fillId="9" borderId="0" xfId="0" applyNumberFormat="1" applyFont="1" applyFill="1" applyBorder="1" applyAlignment="1" applyProtection="1">
      <alignment horizontal="center" vertical="center"/>
    </xf>
    <xf numFmtId="0" fontId="4" fillId="9" borderId="0" xfId="0" applyNumberFormat="1" applyFont="1" applyFill="1" applyBorder="1" applyAlignment="1" applyProtection="1">
      <alignment horizontal="left" vertical="center"/>
    </xf>
    <xf numFmtId="0" fontId="3" fillId="0" borderId="0" xfId="0" applyNumberFormat="1" applyFont="1" applyFill="1" applyBorder="1" applyAlignment="1" applyProtection="1"/>
    <xf numFmtId="0" fontId="3" fillId="0" borderId="0" xfId="0" applyNumberFormat="1" applyFont="1" applyFill="1" applyBorder="1" applyAlignment="1" applyProtection="1">
      <alignment horizontal="left"/>
    </xf>
    <xf numFmtId="0" fontId="3" fillId="10" borderId="0" xfId="0" applyNumberFormat="1" applyFont="1" applyFill="1" applyBorder="1" applyAlignment="1" applyProtection="1">
      <alignment horizontal="center" vertical="center"/>
    </xf>
    <xf numFmtId="0" fontId="3" fillId="10" borderId="0" xfId="0" applyNumberFormat="1" applyFont="1" applyFill="1" applyBorder="1" applyAlignment="1" applyProtection="1">
      <alignment horizontal="left" vertical="center"/>
    </xf>
    <xf numFmtId="0" fontId="3" fillId="11" borderId="0" xfId="0" applyNumberFormat="1" applyFont="1" applyFill="1" applyBorder="1" applyAlignment="1" applyProtection="1">
      <alignment horizontal="center" vertical="center"/>
    </xf>
    <xf numFmtId="0" fontId="3" fillId="11" borderId="0" xfId="0" applyNumberFormat="1" applyFont="1" applyFill="1" applyBorder="1" applyAlignment="1" applyProtection="1">
      <alignment horizontal="left" vertical="center"/>
    </xf>
    <xf numFmtId="0" fontId="4" fillId="12" borderId="0" xfId="0" applyNumberFormat="1" applyFont="1" applyFill="1" applyBorder="1" applyAlignment="1" applyProtection="1">
      <alignment horizontal="center" vertical="center"/>
    </xf>
    <xf numFmtId="0" fontId="4" fillId="12" borderId="0" xfId="0" applyNumberFormat="1" applyFont="1" applyFill="1" applyBorder="1" applyAlignment="1" applyProtection="1">
      <alignment horizontal="left" vertical="center"/>
    </xf>
    <xf numFmtId="0" fontId="4" fillId="13" borderId="0" xfId="0" applyNumberFormat="1" applyFont="1" applyFill="1" applyBorder="1" applyAlignment="1" applyProtection="1">
      <alignment horizontal="center" vertical="center"/>
    </xf>
    <xf numFmtId="0" fontId="4" fillId="13" borderId="0" xfId="0" applyNumberFormat="1" applyFont="1" applyFill="1" applyBorder="1" applyAlignment="1" applyProtection="1">
      <alignment horizontal="left" vertical="center"/>
    </xf>
    <xf numFmtId="0" fontId="5" fillId="12" borderId="0" xfId="0" applyNumberFormat="1" applyFont="1" applyFill="1" applyBorder="1" applyAlignment="1" applyProtection="1">
      <alignment horizontal="center" vertical="center"/>
    </xf>
    <xf numFmtId="0" fontId="5" fillId="12" borderId="0" xfId="0" applyNumberFormat="1" applyFont="1" applyFill="1" applyBorder="1" applyAlignment="1" applyProtection="1">
      <alignment horizontal="left" vertical="center"/>
    </xf>
    <xf numFmtId="0" fontId="3" fillId="14" borderId="0" xfId="0" applyNumberFormat="1" applyFont="1" applyFill="1" applyBorder="1" applyAlignment="1" applyProtection="1">
      <alignment horizontal="center" vertical="center"/>
    </xf>
    <xf numFmtId="0" fontId="3" fillId="14" borderId="0" xfId="0" applyNumberFormat="1" applyFont="1" applyFill="1" applyBorder="1" applyAlignment="1" applyProtection="1">
      <alignment horizontal="left" vertical="center"/>
    </xf>
    <xf numFmtId="0" fontId="4" fillId="15" borderId="0" xfId="0" applyNumberFormat="1" applyFont="1" applyFill="1" applyBorder="1" applyAlignment="1" applyProtection="1">
      <alignment horizontal="center" vertical="center"/>
    </xf>
    <xf numFmtId="0" fontId="4" fillId="15" borderId="0" xfId="0" applyNumberFormat="1" applyFont="1" applyFill="1" applyBorder="1" applyAlignment="1" applyProtection="1">
      <alignment horizontal="left" vertical="center"/>
    </xf>
    <xf numFmtId="0" fontId="3" fillId="16" borderId="0" xfId="0" applyNumberFormat="1" applyFont="1" applyFill="1" applyBorder="1" applyAlignment="1" applyProtection="1">
      <alignment horizontal="center" vertical="center"/>
    </xf>
    <xf numFmtId="0" fontId="3" fillId="16" borderId="0" xfId="0" applyNumberFormat="1" applyFont="1" applyFill="1" applyBorder="1" applyAlignment="1" applyProtection="1">
      <alignment horizontal="left" vertical="center"/>
    </xf>
    <xf numFmtId="0" fontId="5" fillId="15" borderId="0" xfId="0" applyNumberFormat="1" applyFont="1" applyFill="1" applyBorder="1" applyAlignment="1" applyProtection="1">
      <alignment horizontal="center" vertical="center"/>
    </xf>
    <xf numFmtId="0" fontId="5" fillId="15" borderId="0" xfId="0" applyNumberFormat="1" applyFont="1" applyFill="1" applyBorder="1" applyAlignment="1" applyProtection="1">
      <alignment horizontal="left" vertical="center"/>
    </xf>
    <xf numFmtId="0" fontId="4" fillId="17" borderId="0" xfId="0" applyNumberFormat="1" applyFont="1" applyFill="1" applyBorder="1" applyAlignment="1" applyProtection="1">
      <alignment horizontal="center" vertical="center"/>
    </xf>
    <xf numFmtId="0" fontId="4" fillId="17" borderId="0" xfId="0" applyNumberFormat="1" applyFont="1" applyFill="1" applyBorder="1" applyAlignment="1" applyProtection="1">
      <alignment horizontal="left" vertical="center"/>
    </xf>
    <xf numFmtId="0" fontId="3" fillId="18" borderId="0" xfId="0" applyNumberFormat="1" applyFont="1" applyFill="1" applyBorder="1" applyAlignment="1" applyProtection="1">
      <alignment horizontal="center" vertical="center"/>
    </xf>
    <xf numFmtId="0" fontId="3" fillId="18" borderId="0" xfId="0" applyNumberFormat="1" applyFont="1" applyFill="1" applyBorder="1" applyAlignment="1" applyProtection="1">
      <alignment horizontal="left" vertical="center"/>
    </xf>
    <xf numFmtId="0" fontId="3" fillId="19" borderId="0" xfId="0" applyNumberFormat="1" applyFont="1" applyFill="1" applyBorder="1" applyAlignment="1" applyProtection="1">
      <alignment horizontal="center" vertical="center"/>
    </xf>
    <xf numFmtId="0" fontId="3" fillId="19" borderId="0" xfId="0" applyNumberFormat="1" applyFont="1" applyFill="1" applyBorder="1" applyAlignment="1" applyProtection="1">
      <alignment horizontal="left" vertical="center"/>
    </xf>
    <xf numFmtId="0" fontId="3" fillId="9" borderId="0" xfId="0" applyNumberFormat="1" applyFont="1" applyFill="1" applyBorder="1" applyAlignment="1" applyProtection="1"/>
    <xf numFmtId="0" fontId="3" fillId="9" borderId="0" xfId="0" applyNumberFormat="1" applyFont="1" applyFill="1" applyBorder="1" applyAlignment="1" applyProtection="1">
      <alignment horizontal="left"/>
    </xf>
    <xf numFmtId="0" fontId="4" fillId="20" borderId="0" xfId="0" applyNumberFormat="1" applyFont="1" applyFill="1" applyBorder="1" applyAlignment="1" applyProtection="1">
      <alignment horizontal="center" vertical="center"/>
    </xf>
    <xf numFmtId="0" fontId="4" fillId="20" borderId="0" xfId="0" applyNumberFormat="1" applyFont="1" applyFill="1" applyBorder="1" applyAlignment="1" applyProtection="1">
      <alignment horizontal="left" vertical="center"/>
    </xf>
    <xf numFmtId="0" fontId="5" fillId="20" borderId="0" xfId="0" applyNumberFormat="1" applyFont="1" applyFill="1" applyBorder="1" applyAlignment="1" applyProtection="1">
      <alignment horizontal="center" vertical="center"/>
    </xf>
    <xf numFmtId="0" fontId="5" fillId="20" borderId="0" xfId="0" applyNumberFormat="1" applyFont="1" applyFill="1" applyBorder="1" applyAlignment="1" applyProtection="1">
      <alignment horizontal="left" vertical="center"/>
    </xf>
    <xf numFmtId="0" fontId="4" fillId="21" borderId="0" xfId="0" applyNumberFormat="1" applyFont="1" applyFill="1" applyBorder="1" applyAlignment="1" applyProtection="1">
      <alignment horizontal="center" vertical="center"/>
    </xf>
    <xf numFmtId="0" fontId="4" fillId="21" borderId="0" xfId="0" applyNumberFormat="1" applyFont="1" applyFill="1" applyBorder="1" applyAlignment="1" applyProtection="1">
      <alignment horizontal="left" vertical="center"/>
    </xf>
    <xf numFmtId="0" fontId="6" fillId="22" borderId="0" xfId="0" applyNumberFormat="1" applyFont="1" applyFill="1" applyBorder="1" applyAlignment="1" applyProtection="1">
      <alignment horizontal="center" vertical="center"/>
    </xf>
    <xf numFmtId="0" fontId="6" fillId="22" borderId="0" xfId="0" applyNumberFormat="1" applyFont="1" applyFill="1" applyBorder="1" applyAlignment="1" applyProtection="1">
      <alignment horizontal="left" vertical="center"/>
    </xf>
    <xf numFmtId="0" fontId="6" fillId="23" borderId="0" xfId="0" applyNumberFormat="1" applyFont="1" applyFill="1" applyBorder="1" applyAlignment="1" applyProtection="1">
      <alignment horizontal="center" vertical="center"/>
    </xf>
    <xf numFmtId="0" fontId="6" fillId="23" borderId="0" xfId="0" applyNumberFormat="1" applyFont="1" applyFill="1" applyBorder="1" applyAlignment="1" applyProtection="1">
      <alignment horizontal="left" vertical="center"/>
    </xf>
    <xf numFmtId="0" fontId="4" fillId="24" borderId="0" xfId="0" applyNumberFormat="1" applyFont="1" applyFill="1" applyBorder="1" applyAlignment="1" applyProtection="1">
      <alignment horizontal="center" vertical="center"/>
    </xf>
    <xf numFmtId="0" fontId="4" fillId="24" borderId="0" xfId="0" applyNumberFormat="1" applyFont="1" applyFill="1" applyBorder="1" applyAlignment="1" applyProtection="1">
      <alignment horizontal="left" vertical="center"/>
    </xf>
    <xf numFmtId="0" fontId="5" fillId="24" borderId="0" xfId="0" applyNumberFormat="1" applyFont="1" applyFill="1" applyBorder="1" applyAlignment="1" applyProtection="1">
      <alignment horizontal="center" vertical="center"/>
    </xf>
    <xf numFmtId="0" fontId="5" fillId="24" borderId="0" xfId="0" applyNumberFormat="1" applyFont="1" applyFill="1" applyBorder="1" applyAlignment="1" applyProtection="1">
      <alignment horizontal="left" vertical="center"/>
    </xf>
    <xf numFmtId="0" fontId="4" fillId="25" borderId="0" xfId="0" applyNumberFormat="1" applyFont="1" applyFill="1" applyBorder="1" applyAlignment="1" applyProtection="1">
      <alignment horizontal="center" vertical="center"/>
    </xf>
    <xf numFmtId="0" fontId="4" fillId="25" borderId="0" xfId="0" applyNumberFormat="1" applyFont="1" applyFill="1" applyBorder="1" applyAlignment="1" applyProtection="1">
      <alignment horizontal="left" vertical="center"/>
    </xf>
    <xf numFmtId="0" fontId="7" fillId="24" borderId="0" xfId="0" applyNumberFormat="1" applyFont="1" applyFill="1" applyBorder="1" applyAlignment="1" applyProtection="1">
      <alignment horizontal="left" vertical="center"/>
    </xf>
    <xf numFmtId="0" fontId="8" fillId="0" borderId="0" xfId="0" applyFont="1" applyFill="1">
      <alignment vertical="center"/>
    </xf>
    <xf numFmtId="0" fontId="8" fillId="26" borderId="0" xfId="0" applyFont="1" applyFill="1">
      <alignment vertical="center"/>
    </xf>
    <xf numFmtId="49" fontId="8" fillId="0" borderId="0" xfId="0" applyNumberFormat="1" applyFont="1" applyFill="1">
      <alignment vertical="center"/>
    </xf>
    <xf numFmtId="49" fontId="8" fillId="0" borderId="0" xfId="0" applyNumberFormat="1" applyFont="1" applyFill="1" applyAlignment="1">
      <alignment horizontal="left" vertical="center"/>
    </xf>
    <xf numFmtId="0" fontId="9" fillId="0" borderId="0" xfId="0" applyFont="1" applyFill="1">
      <alignment vertical="center"/>
    </xf>
    <xf numFmtId="0" fontId="10" fillId="0" borderId="0" xfId="0" applyNumberFormat="1" applyFont="1" applyFill="1" applyBorder="1" applyAlignment="1" applyProtection="1">
      <alignment horizontal="left"/>
    </xf>
    <xf numFmtId="0" fontId="8" fillId="26" borderId="0" xfId="0" applyFont="1" applyFill="1">
      <alignment vertical="center"/>
    </xf>
    <xf numFmtId="0" fontId="8" fillId="0" borderId="0" xfId="0" applyFont="1" applyFill="1">
      <alignment vertical="center"/>
    </xf>
    <xf numFmtId="49" fontId="8" fillId="0" borderId="0" xfId="0" applyNumberFormat="1" applyFont="1" applyFill="1">
      <alignment vertical="center"/>
    </xf>
    <xf numFmtId="49" fontId="8" fillId="0" borderId="0" xfId="0" applyNumberFormat="1" applyFont="1" applyFill="1" applyAlignment="1">
      <alignment horizontal="left" vertical="center"/>
    </xf>
    <xf numFmtId="0" fontId="11" fillId="0" borderId="0" xfId="0" applyNumberFormat="1" applyFont="1" applyFill="1" applyBorder="1" applyAlignment="1" applyProtection="1">
      <alignment horizontal="center" vertical="center"/>
    </xf>
    <xf numFmtId="49" fontId="10" fillId="0" borderId="0" xfId="0" applyNumberFormat="1" applyFont="1" applyFill="1" applyBorder="1" applyAlignment="1" applyProtection="1">
      <alignment horizontal="left" vertical="center"/>
    </xf>
    <xf numFmtId="0" fontId="11" fillId="0" borderId="0" xfId="0" applyNumberFormat="1" applyFont="1" applyFill="1" applyBorder="1" applyAlignment="1" applyProtection="1">
      <alignment horizontal="center" vertical="center"/>
    </xf>
    <xf numFmtId="3" fontId="8" fillId="26" borderId="0" xfId="0" applyNumberFormat="1" applyFont="1" applyFill="1">
      <alignment vertical="center"/>
    </xf>
    <xf numFmtId="0" fontId="11" fillId="0" borderId="0" xfId="0" applyNumberFormat="1" applyFont="1" applyFill="1" applyBorder="1" applyAlignment="1" applyProtection="1"/>
    <xf numFmtId="0" fontId="11" fillId="0" borderId="0" xfId="0" applyNumberFormat="1" applyFont="1" applyFill="1" applyBorder="1" applyAlignment="1" applyProtection="1"/>
    <xf numFmtId="0" fontId="12" fillId="0" borderId="0" xfId="0" applyFont="1" applyAlignment="1">
      <alignment horizontal="left" vertical="center"/>
    </xf>
    <xf numFmtId="0" fontId="13" fillId="0" borderId="2" xfId="0" applyFont="1" applyBorder="1" applyAlignment="1">
      <alignment horizontal="left" vertical="center"/>
    </xf>
    <xf numFmtId="0" fontId="13" fillId="0" borderId="0" xfId="0" applyFont="1" applyAlignment="1">
      <alignment horizontal="left" vertical="center"/>
    </xf>
    <xf numFmtId="0" fontId="13" fillId="0" borderId="0" xfId="0" applyFont="1" applyAlignment="1">
      <alignment horizontal="left" vertical="center"/>
    </xf>
    <xf numFmtId="176" fontId="13" fillId="0" borderId="0" xfId="0" applyNumberFormat="1" applyFont="1" applyAlignment="1">
      <alignment horizontal="left" vertical="center"/>
    </xf>
    <xf numFmtId="0" fontId="12" fillId="27" borderId="0" xfId="0" applyFont="1" applyFill="1" applyAlignment="1">
      <alignment horizontal="left" vertical="center"/>
    </xf>
    <xf numFmtId="0" fontId="14" fillId="27" borderId="0" xfId="0" applyFont="1" applyFill="1" applyAlignment="1">
      <alignment horizontal="left" vertical="center"/>
    </xf>
    <xf numFmtId="0" fontId="12" fillId="27" borderId="0" xfId="0" applyFont="1" applyFill="1" applyAlignment="1">
      <alignment horizontal="left" vertical="center"/>
    </xf>
    <xf numFmtId="176" fontId="12" fillId="27" borderId="0" xfId="0" applyNumberFormat="1" applyFont="1" applyFill="1" applyAlignment="1">
      <alignment horizontal="left" vertical="center"/>
    </xf>
    <xf numFmtId="0" fontId="15" fillId="0" borderId="0" xfId="0" applyNumberFormat="1" applyFont="1" applyFill="1" applyBorder="1" applyAlignment="1" applyProtection="1">
      <alignment horizontal="left"/>
    </xf>
    <xf numFmtId="0" fontId="15" fillId="0" borderId="3" xfId="0" applyNumberFormat="1" applyFont="1" applyFill="1" applyBorder="1" applyAlignment="1" applyProtection="1">
      <alignment horizontal="left"/>
    </xf>
    <xf numFmtId="0" fontId="13" fillId="0" borderId="2" xfId="0" applyFont="1" applyBorder="1" applyAlignment="1">
      <alignment horizontal="left" vertical="center"/>
    </xf>
    <xf numFmtId="176" fontId="13" fillId="0" borderId="2" xfId="0" applyNumberFormat="1" applyFont="1" applyBorder="1" applyAlignment="1">
      <alignment horizontal="left" vertical="center"/>
    </xf>
    <xf numFmtId="0" fontId="15" fillId="0" borderId="4" xfId="0" applyNumberFormat="1" applyFont="1" applyFill="1" applyBorder="1" applyAlignment="1" applyProtection="1">
      <alignment horizontal="left"/>
    </xf>
    <xf numFmtId="0" fontId="13" fillId="0" borderId="4" xfId="0" applyFont="1" applyBorder="1" applyAlignment="1">
      <alignment horizontal="left" vertical="center"/>
    </xf>
    <xf numFmtId="176" fontId="13" fillId="0" borderId="4" xfId="0" applyNumberFormat="1" applyFont="1" applyBorder="1" applyAlignment="1">
      <alignment horizontal="left" vertical="center"/>
    </xf>
    <xf numFmtId="0" fontId="16" fillId="26" borderId="0" xfId="0" applyNumberFormat="1" applyFont="1" applyFill="1" applyAlignment="1" applyProtection="1">
      <alignment horizontal="left"/>
    </xf>
    <xf numFmtId="0" fontId="17" fillId="26" borderId="0" xfId="0" applyFont="1" applyFill="1" applyAlignment="1">
      <alignment horizontal="left" vertical="center"/>
    </xf>
    <xf numFmtId="176" fontId="17" fillId="26" borderId="4" xfId="0" applyNumberFormat="1" applyFont="1" applyFill="1" applyBorder="1" applyAlignment="1">
      <alignment horizontal="left" vertical="center"/>
    </xf>
    <xf numFmtId="0" fontId="15" fillId="0" borderId="0" xfId="0" applyNumberFormat="1" applyFont="1" applyFill="1" applyAlignment="1" applyProtection="1">
      <alignment horizontal="left"/>
    </xf>
    <xf numFmtId="176" fontId="13" fillId="0" borderId="0" xfId="0" applyNumberFormat="1" applyFont="1" applyBorder="1" applyAlignment="1">
      <alignment horizontal="left" vertical="center"/>
    </xf>
    <xf numFmtId="0" fontId="18" fillId="0" borderId="0" xfId="0" applyFont="1" applyAlignment="1">
      <alignment horizontal="left" vertical="center"/>
    </xf>
    <xf numFmtId="0" fontId="18" fillId="0" borderId="2" xfId="0" applyFont="1" applyBorder="1" applyAlignment="1">
      <alignment horizontal="left" vertical="center"/>
    </xf>
    <xf numFmtId="0" fontId="18" fillId="0" borderId="4" xfId="0" applyFont="1" applyBorder="1" applyAlignment="1">
      <alignment horizontal="left" vertical="center"/>
    </xf>
    <xf numFmtId="0" fontId="12" fillId="27" borderId="0" xfId="0" applyFont="1" applyFill="1" applyAlignment="1">
      <alignment horizontal="left" vertical="center"/>
    </xf>
    <xf numFmtId="0" fontId="19" fillId="2" borderId="1" xfId="0" applyFont="1" applyFill="1" applyBorder="1" applyAlignment="1">
      <alignment horizontal="left" vertical="center"/>
    </xf>
    <xf numFmtId="0" fontId="20" fillId="0" borderId="0" xfId="0" applyNumberFormat="1" applyFont="1" applyFill="1" applyBorder="1" applyAlignment="1" applyProtection="1">
      <alignment horizontal="left"/>
    </xf>
    <xf numFmtId="0" fontId="15" fillId="0" borderId="2" xfId="0" applyNumberFormat="1" applyFont="1" applyFill="1" applyBorder="1" applyAlignment="1" applyProtection="1">
      <alignment horizontal="left"/>
    </xf>
    <xf numFmtId="0" fontId="20" fillId="0" borderId="2" xfId="0" applyNumberFormat="1" applyFont="1" applyFill="1" applyBorder="1" applyAlignment="1" applyProtection="1">
      <alignment horizontal="left"/>
    </xf>
    <xf numFmtId="0" fontId="21" fillId="8" borderId="0" xfId="0" applyNumberFormat="1" applyFont="1" applyFill="1" applyBorder="1" applyAlignment="1" applyProtection="1">
      <alignment horizontal="left"/>
    </xf>
    <xf numFmtId="0" fontId="20" fillId="3" borderId="0" xfId="0" applyNumberFormat="1" applyFont="1" applyFill="1" applyBorder="1" applyAlignment="1" applyProtection="1">
      <alignment horizontal="left"/>
    </xf>
    <xf numFmtId="0" fontId="20" fillId="5" borderId="0" xfId="0" applyNumberFormat="1" applyFont="1" applyFill="1" applyBorder="1" applyAlignment="1" applyProtection="1">
      <alignment horizontal="left"/>
    </xf>
    <xf numFmtId="0" fontId="20" fillId="10" borderId="0" xfId="0" applyNumberFormat="1" applyFont="1" applyFill="1" applyBorder="1" applyAlignment="1" applyProtection="1">
      <alignment horizontal="left"/>
    </xf>
    <xf numFmtId="0" fontId="20" fillId="11" borderId="0" xfId="0" applyNumberFormat="1" applyFont="1" applyFill="1" applyBorder="1" applyAlignment="1" applyProtection="1">
      <alignment horizontal="left"/>
    </xf>
    <xf numFmtId="0" fontId="13" fillId="0" borderId="4" xfId="0" applyFont="1" applyBorder="1" applyAlignment="1">
      <alignment horizontal="left" vertical="center"/>
    </xf>
    <xf numFmtId="0" fontId="20" fillId="14" borderId="0" xfId="0" applyNumberFormat="1" applyFont="1" applyFill="1" applyBorder="1" applyAlignment="1" applyProtection="1">
      <alignment horizontal="left"/>
    </xf>
    <xf numFmtId="0" fontId="12" fillId="0" borderId="0" xfId="0" applyFont="1" applyAlignment="1">
      <alignment horizontal="left" vertical="center"/>
    </xf>
    <xf numFmtId="0" fontId="13" fillId="0" borderId="0" xfId="0" applyFont="1" applyAlignment="1">
      <alignment horizontal="left" vertical="center"/>
    </xf>
    <xf numFmtId="0" fontId="13" fillId="0" borderId="2" xfId="0" applyFont="1" applyBorder="1" applyAlignment="1">
      <alignment horizontal="left" vertical="center"/>
    </xf>
    <xf numFmtId="0" fontId="22" fillId="0" borderId="0" xfId="0" applyNumberFormat="1" applyFont="1" applyFill="1" applyAlignment="1" applyProtection="1">
      <alignment horizontal="left"/>
    </xf>
    <xf numFmtId="0" fontId="20" fillId="16" borderId="0" xfId="0" applyNumberFormat="1" applyFont="1" applyFill="1" applyBorder="1" applyAlignment="1" applyProtection="1">
      <alignment horizontal="left"/>
    </xf>
    <xf numFmtId="0" fontId="20" fillId="18" borderId="0" xfId="0" applyNumberFormat="1" applyFont="1" applyFill="1" applyBorder="1" applyAlignment="1" applyProtection="1">
      <alignment horizontal="left"/>
    </xf>
    <xf numFmtId="0" fontId="20" fillId="19" borderId="0" xfId="0" applyNumberFormat="1" applyFont="1" applyFill="1" applyBorder="1" applyAlignment="1" applyProtection="1">
      <alignment horizontal="left"/>
    </xf>
    <xf numFmtId="0" fontId="20" fillId="28" borderId="0" xfId="0" applyNumberFormat="1" applyFont="1" applyFill="1" applyBorder="1" applyAlignment="1" applyProtection="1">
      <alignment horizontal="left"/>
    </xf>
    <xf numFmtId="0" fontId="20" fillId="29" borderId="0" xfId="0" applyNumberFormat="1" applyFont="1" applyFill="1" applyBorder="1" applyAlignment="1" applyProtection="1">
      <alignment horizontal="left"/>
    </xf>
    <xf numFmtId="0" fontId="23" fillId="30" borderId="0" xfId="0" applyFont="1" applyFill="1" applyAlignment="1">
      <alignment horizontal="left" vertical="center"/>
    </xf>
    <xf numFmtId="0" fontId="24" fillId="0" borderId="0" xfId="0" applyFont="1" applyAlignment="1">
      <alignment horizontal="left" vertical="center"/>
    </xf>
    <xf numFmtId="49" fontId="2" fillId="0" borderId="5" xfId="0" applyNumberFormat="1" applyFont="1" applyFill="1" applyBorder="1" applyAlignment="1">
      <alignment horizontal="left" vertical="center"/>
    </xf>
    <xf numFmtId="177" fontId="2" fillId="0" borderId="5" xfId="0" applyNumberFormat="1" applyFont="1" applyFill="1" applyBorder="1" applyAlignment="1">
      <alignment horizontal="left" vertical="center"/>
    </xf>
    <xf numFmtId="0" fontId="2" fillId="0" borderId="5" xfId="0" applyFont="1" applyFill="1" applyBorder="1" applyAlignment="1">
      <alignment horizontal="left" vertical="center"/>
    </xf>
    <xf numFmtId="0" fontId="3" fillId="0" borderId="0" xfId="0" applyNumberFormat="1" applyFont="1" applyFill="1" applyBorder="1" applyAlignment="1" applyProtection="1">
      <alignment horizontal="center"/>
    </xf>
    <xf numFmtId="0" fontId="25" fillId="2" borderId="1" xfId="0" applyFont="1" applyFill="1" applyBorder="1" applyAlignment="1">
      <alignment horizontal="center" vertical="center"/>
    </xf>
    <xf numFmtId="0" fontId="26" fillId="0" borderId="0" xfId="0" applyFont="1" applyFill="1" applyAlignment="1">
      <alignment horizontal="center" vertical="center"/>
    </xf>
    <xf numFmtId="0" fontId="27" fillId="2" borderId="1" xfId="0" applyFont="1" applyFill="1" applyBorder="1" applyAlignment="1">
      <alignment horizontal="center" vertical="center"/>
    </xf>
    <xf numFmtId="0" fontId="28" fillId="2" borderId="1" xfId="0" applyFont="1" applyFill="1" applyBorder="1" applyAlignment="1">
      <alignment horizontal="center" vertical="center"/>
    </xf>
    <xf numFmtId="0" fontId="26" fillId="0" borderId="0" xfId="0" applyNumberFormat="1" applyFont="1" applyFill="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center" vertical="center"/>
    </xf>
    <xf numFmtId="49" fontId="26" fillId="0" borderId="0" xfId="0" applyNumberFormat="1" applyFont="1" applyFill="1" applyAlignment="1">
      <alignment horizontal="center" vertical="center"/>
    </xf>
    <xf numFmtId="0" fontId="29" fillId="0" borderId="0" xfId="0" applyFont="1" applyFill="1" applyAlignment="1">
      <alignment horizontal="center" vertical="center"/>
    </xf>
    <xf numFmtId="0" fontId="24" fillId="0" borderId="0" xfId="0" applyFont="1" applyAlignment="1" quotePrefix="1">
      <alignment horizontal="left" vertical="center"/>
    </xf>
    <xf numFmtId="0" fontId="8" fillId="26" borderId="0" xfId="0" applyFont="1" applyFill="1" quotePrefix="1">
      <alignment vertical="center"/>
    </xf>
    <xf numFmtId="49" fontId="8" fillId="0" borderId="0" xfId="0" applyNumberFormat="1" applyFont="1" applyFill="1" quotePrefix="1">
      <alignment vertical="center"/>
    </xf>
    <xf numFmtId="49" fontId="8" fillId="0" borderId="0" xfId="0" applyNumberFormat="1" applyFont="1" applyFill="1" quotePrefix="1">
      <alignment vertical="center"/>
    </xf>
    <xf numFmtId="49" fontId="10" fillId="0" borderId="0" xfId="0" applyNumberFormat="1" applyFont="1" applyFill="1" applyBorder="1" applyAlignment="1" applyProtection="1" quotePrefix="1">
      <alignment horizontal="left" vertical="center"/>
    </xf>
    <xf numFmtId="49" fontId="8" fillId="0" borderId="0" xfId="0" applyNumberFormat="1" applyFont="1" applyFill="1" applyAlignment="1" quotePrefix="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29</xdr:col>
      <xdr:colOff>342900</xdr:colOff>
      <xdr:row>61</xdr:row>
      <xdr:rowOff>28575</xdr:rowOff>
    </xdr:from>
    <xdr:to>
      <xdr:col>35</xdr:col>
      <xdr:colOff>104775</xdr:colOff>
      <xdr:row>65</xdr:row>
      <xdr:rowOff>66675</xdr:rowOff>
    </xdr:to>
    <xdr:pic>
      <xdr:nvPicPr>
        <xdr:cNvPr id="2" name="图片 1"/>
        <xdr:cNvPicPr>
          <a:picLocks noChangeAspect="1"/>
        </xdr:cNvPicPr>
      </xdr:nvPicPr>
      <xdr:blipFill>
        <a:blip r:embed="rId1"/>
        <a:stretch>
          <a:fillRect/>
        </a:stretch>
      </xdr:blipFill>
      <xdr:spPr>
        <a:xfrm>
          <a:off x="21907500" y="10763250"/>
          <a:ext cx="4981575" cy="60960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Q34"/>
  <sheetViews>
    <sheetView workbookViewId="0">
      <selection activeCell="AG22" sqref="AG22"/>
    </sheetView>
  </sheetViews>
  <sheetFormatPr defaultColWidth="9" defaultRowHeight="13.5"/>
  <sheetData>
    <row r="1" s="134" customFormat="1" ht="16.5" customHeight="1" spans="1:43">
      <c r="A1" s="136" t="s">
        <v>0</v>
      </c>
      <c r="B1" s="134" t="s">
        <v>1</v>
      </c>
      <c r="C1" s="134" t="s">
        <v>2</v>
      </c>
      <c r="D1" s="134" t="s">
        <v>3</v>
      </c>
      <c r="E1" s="137" t="s">
        <v>4</v>
      </c>
      <c r="F1" s="134" t="s">
        <v>5</v>
      </c>
      <c r="G1" s="134" t="s">
        <v>6</v>
      </c>
      <c r="H1" s="134" t="s">
        <v>7</v>
      </c>
      <c r="I1" s="134" t="s">
        <v>8</v>
      </c>
      <c r="J1" s="134" t="s">
        <v>9</v>
      </c>
      <c r="K1" s="134" t="s">
        <v>10</v>
      </c>
      <c r="L1" s="134" t="s">
        <v>11</v>
      </c>
      <c r="M1" s="134" t="s">
        <v>12</v>
      </c>
      <c r="N1" s="134" t="s">
        <v>13</v>
      </c>
      <c r="O1" s="139" t="s">
        <v>14</v>
      </c>
      <c r="P1" s="134" t="s">
        <v>15</v>
      </c>
      <c r="Q1" s="139" t="s">
        <v>16</v>
      </c>
      <c r="R1" s="139" t="s">
        <v>17</v>
      </c>
      <c r="S1" s="139" t="s">
        <v>18</v>
      </c>
      <c r="T1" s="139" t="s">
        <v>19</v>
      </c>
      <c r="U1" s="139" t="s">
        <v>20</v>
      </c>
      <c r="V1" s="139" t="s">
        <v>21</v>
      </c>
      <c r="W1" s="139" t="s">
        <v>22</v>
      </c>
      <c r="X1" s="139" t="s">
        <v>23</v>
      </c>
      <c r="Y1" s="139" t="s">
        <v>24</v>
      </c>
      <c r="Z1" s="139" t="s">
        <v>25</v>
      </c>
      <c r="AA1" s="139" t="s">
        <v>26</v>
      </c>
      <c r="AB1" s="139" t="s">
        <v>27</v>
      </c>
      <c r="AC1" s="139" t="s">
        <v>28</v>
      </c>
      <c r="AD1" s="139" t="s">
        <v>29</v>
      </c>
      <c r="AE1" s="139" t="s">
        <v>30</v>
      </c>
      <c r="AF1" s="139" t="s">
        <v>31</v>
      </c>
      <c r="AG1" s="140" t="s">
        <v>32</v>
      </c>
      <c r="AH1" s="140" t="s">
        <v>33</v>
      </c>
      <c r="AI1" s="140" t="s">
        <v>34</v>
      </c>
      <c r="AJ1" s="134" t="s">
        <v>35</v>
      </c>
      <c r="AK1" s="134" t="s">
        <v>36</v>
      </c>
      <c r="AL1" s="134" t="s">
        <v>37</v>
      </c>
      <c r="AM1" s="134" t="s">
        <v>38</v>
      </c>
      <c r="AN1" s="134" t="s">
        <v>39</v>
      </c>
      <c r="AO1" s="134" t="s">
        <v>40</v>
      </c>
      <c r="AP1" s="134" t="s">
        <v>41</v>
      </c>
      <c r="AQ1" s="134" t="s">
        <v>42</v>
      </c>
    </row>
    <row r="2" s="135" customFormat="1" ht="16.5" customHeight="1" spans="2:40">
      <c r="B2" s="138"/>
      <c r="F2" s="135">
        <v>2</v>
      </c>
      <c r="AH2" s="141"/>
      <c r="AI2" s="141"/>
      <c r="AN2" s="142"/>
    </row>
    <row r="3" s="135" customFormat="1" ht="16.5" customHeight="1" spans="2:40">
      <c r="B3" s="138"/>
      <c r="F3" s="135">
        <v>4</v>
      </c>
      <c r="AH3" s="141"/>
      <c r="AI3" s="141"/>
      <c r="AN3" s="142"/>
    </row>
    <row r="4" s="135" customFormat="1" ht="16.5" customHeight="1" spans="2:40">
      <c r="B4" s="138"/>
      <c r="F4" s="135">
        <v>6</v>
      </c>
      <c r="AH4" s="141"/>
      <c r="AI4" s="141"/>
      <c r="AN4" s="142"/>
    </row>
    <row r="5" s="135" customFormat="1" ht="16.5" customHeight="1" spans="2:40">
      <c r="B5" s="138"/>
      <c r="F5" s="135">
        <v>8</v>
      </c>
      <c r="AH5" s="141"/>
      <c r="AI5" s="141"/>
      <c r="AN5" s="142"/>
    </row>
    <row r="6" s="135" customFormat="1" ht="16.5" customHeight="1" spans="2:40">
      <c r="B6" s="138"/>
      <c r="F6" s="135">
        <v>10</v>
      </c>
      <c r="AH6" s="141"/>
      <c r="AI6" s="141"/>
      <c r="AN6" s="142"/>
    </row>
    <row r="7" s="135" customFormat="1" ht="16.5" customHeight="1" spans="2:40">
      <c r="B7" s="138"/>
      <c r="F7" s="135">
        <v>12</v>
      </c>
      <c r="AH7" s="141"/>
      <c r="AI7" s="141"/>
      <c r="AN7" s="142"/>
    </row>
    <row r="8" s="135" customFormat="1" ht="16.5" customHeight="1" spans="2:40">
      <c r="B8" s="138"/>
      <c r="F8" s="135">
        <v>14</v>
      </c>
      <c r="AH8" s="141"/>
      <c r="AI8" s="141"/>
      <c r="AN8" s="142"/>
    </row>
    <row r="9" s="135" customFormat="1" ht="16.5" customHeight="1" spans="2:40">
      <c r="B9" s="138"/>
      <c r="F9" s="135">
        <v>16</v>
      </c>
      <c r="AH9" s="141"/>
      <c r="AI9" s="141"/>
      <c r="AN9" s="142"/>
    </row>
    <row r="10" s="135" customFormat="1" ht="16.5" customHeight="1" spans="2:40">
      <c r="B10" s="138"/>
      <c r="F10" s="135">
        <v>18</v>
      </c>
      <c r="AH10" s="141"/>
      <c r="AI10" s="141"/>
      <c r="AN10" s="142"/>
    </row>
    <row r="11" s="135" customFormat="1" ht="16.5" customHeight="1" spans="2:40">
      <c r="B11" s="138"/>
      <c r="F11" s="135">
        <v>20</v>
      </c>
      <c r="AH11" s="141"/>
      <c r="AI11" s="141"/>
      <c r="AN11" s="142"/>
    </row>
    <row r="12" s="135" customFormat="1" ht="16.5" customHeight="1" spans="2:40">
      <c r="B12" s="138"/>
      <c r="F12" s="135">
        <v>22</v>
      </c>
      <c r="AH12" s="141"/>
      <c r="AI12" s="141"/>
      <c r="AN12" s="142"/>
    </row>
    <row r="13" s="135" customFormat="1" ht="16.5" customHeight="1" spans="2:40">
      <c r="B13" s="138"/>
      <c r="F13" s="135">
        <v>24</v>
      </c>
      <c r="AH13" s="141"/>
      <c r="AI13" s="141"/>
      <c r="AN13" s="142"/>
    </row>
    <row r="14" s="135" customFormat="1" ht="16.5" customHeight="1" spans="2:40">
      <c r="B14" s="138"/>
      <c r="F14" s="135">
        <v>26</v>
      </c>
      <c r="AH14" s="141"/>
      <c r="AI14" s="141"/>
      <c r="AN14" s="142"/>
    </row>
    <row r="15" s="135" customFormat="1" ht="16.5" customHeight="1" spans="2:40">
      <c r="B15" s="138"/>
      <c r="F15" s="135">
        <v>28</v>
      </c>
      <c r="AH15" s="141"/>
      <c r="AI15" s="141"/>
      <c r="AN15" s="142"/>
    </row>
    <row r="16" s="135" customFormat="1" ht="16.5" customHeight="1" spans="2:40">
      <c r="B16" s="138"/>
      <c r="F16" s="135">
        <v>30</v>
      </c>
      <c r="AH16" s="141"/>
      <c r="AI16" s="141"/>
      <c r="AN16" s="142"/>
    </row>
    <row r="17" s="135" customFormat="1" ht="16.5" customHeight="1" spans="2:40">
      <c r="B17" s="138"/>
      <c r="F17" s="135">
        <v>32</v>
      </c>
      <c r="AH17" s="141"/>
      <c r="AI17" s="141"/>
      <c r="AN17" s="142"/>
    </row>
    <row r="18" s="135" customFormat="1" ht="16.5" customHeight="1" spans="2:40">
      <c r="B18" s="138"/>
      <c r="F18" s="135">
        <v>34</v>
      </c>
      <c r="AH18" s="141"/>
      <c r="AI18" s="141"/>
      <c r="AN18" s="142"/>
    </row>
    <row r="19" s="135" customFormat="1" ht="16.5" customHeight="1" spans="2:40">
      <c r="B19" s="138"/>
      <c r="F19" s="135">
        <v>36</v>
      </c>
      <c r="AH19" s="141"/>
      <c r="AI19" s="141"/>
      <c r="AN19" s="142"/>
    </row>
    <row r="20" s="135" customFormat="1" ht="16.5" customHeight="1" spans="2:40">
      <c r="B20" s="138"/>
      <c r="F20" s="135">
        <v>38</v>
      </c>
      <c r="AH20" s="141"/>
      <c r="AI20" s="141"/>
      <c r="AN20" s="142"/>
    </row>
    <row r="21" s="135" customFormat="1" ht="16.5" customHeight="1" spans="2:40">
      <c r="B21" s="138"/>
      <c r="F21" s="135">
        <v>40</v>
      </c>
      <c r="AH21" s="141"/>
      <c r="AI21" s="141"/>
      <c r="AN21" s="142"/>
    </row>
    <row r="22" s="135" customFormat="1" ht="16.5" customHeight="1" spans="2:40">
      <c r="B22" s="138"/>
      <c r="F22" s="135">
        <v>42</v>
      </c>
      <c r="AH22" s="141"/>
      <c r="AI22" s="141"/>
      <c r="AN22" s="142"/>
    </row>
    <row r="23" s="135" customFormat="1" ht="16.5" customHeight="1" spans="2:40">
      <c r="B23" s="138"/>
      <c r="F23" s="135">
        <v>44</v>
      </c>
      <c r="AH23" s="141"/>
      <c r="AI23" s="141"/>
      <c r="AN23" s="142"/>
    </row>
    <row r="24" s="135" customFormat="1" ht="16.5" customHeight="1" spans="2:40">
      <c r="B24" s="138"/>
      <c r="F24" s="135">
        <v>46</v>
      </c>
      <c r="AH24" s="141"/>
      <c r="AI24" s="141"/>
      <c r="AN24" s="142"/>
    </row>
    <row r="25" s="135" customFormat="1" ht="16.5" customHeight="1" spans="2:40">
      <c r="B25" s="138"/>
      <c r="F25" s="135">
        <v>48</v>
      </c>
      <c r="AH25" s="141"/>
      <c r="AI25" s="141"/>
      <c r="AN25" s="142"/>
    </row>
    <row r="26" s="135" customFormat="1" ht="16.5" customHeight="1" spans="1:41">
      <c r="A26" s="135">
        <v>400101</v>
      </c>
      <c r="B26" s="138" t="s">
        <v>43</v>
      </c>
      <c r="C26" s="135" t="s">
        <v>44</v>
      </c>
      <c r="D26" s="135" t="s">
        <v>45</v>
      </c>
      <c r="F26" s="135">
        <v>50</v>
      </c>
      <c r="I26" s="135" t="s">
        <v>46</v>
      </c>
      <c r="O26" s="135">
        <v>1005</v>
      </c>
      <c r="P26" s="135">
        <v>318</v>
      </c>
      <c r="S26" s="135">
        <v>4604</v>
      </c>
      <c r="T26" s="135">
        <v>365</v>
      </c>
      <c r="U26" s="135">
        <v>1000</v>
      </c>
      <c r="V26" s="135">
        <v>50</v>
      </c>
      <c r="W26" s="135">
        <v>50</v>
      </c>
      <c r="X26" s="135">
        <v>1500</v>
      </c>
      <c r="Y26" s="135">
        <v>0</v>
      </c>
      <c r="Z26" s="135">
        <v>0</v>
      </c>
      <c r="AB26" s="135">
        <v>0</v>
      </c>
      <c r="AC26" s="135">
        <v>0</v>
      </c>
      <c r="AD26" s="135">
        <v>0</v>
      </c>
      <c r="AG26" s="135" t="s">
        <v>47</v>
      </c>
      <c r="AH26" s="141" t="s">
        <v>48</v>
      </c>
      <c r="AI26" s="141" t="s">
        <v>49</v>
      </c>
      <c r="AL26" s="135">
        <v>20101</v>
      </c>
      <c r="AN26" s="142"/>
      <c r="AO26" s="135">
        <v>1</v>
      </c>
    </row>
    <row r="27" spans="6:6">
      <c r="F27">
        <v>51</v>
      </c>
    </row>
    <row r="28" spans="6:6">
      <c r="F28">
        <v>52</v>
      </c>
    </row>
    <row r="29" spans="6:6">
      <c r="F29">
        <v>53</v>
      </c>
    </row>
    <row r="30" spans="6:6">
      <c r="F30">
        <v>54</v>
      </c>
    </row>
    <row r="31" spans="6:6">
      <c r="F31">
        <v>55</v>
      </c>
    </row>
    <row r="32" spans="6:6">
      <c r="F32">
        <v>56</v>
      </c>
    </row>
    <row r="33" spans="6:6">
      <c r="F33">
        <v>57</v>
      </c>
    </row>
    <row r="34" spans="6:6">
      <c r="F34">
        <v>58</v>
      </c>
    </row>
  </sheetData>
  <conditionalFormatting sqref="A1">
    <cfRule type="expression" dxfId="0" priority="76">
      <formula>AND(COUNTIF($A$1:$A$11102,A1)+COUNTIF($A$11283:$A$1045158,A1)&gt;1,NOT(ISBLANK(A1)))</formula>
    </cfRule>
  </conditionalFormatting>
  <conditionalFormatting sqref="A2">
    <cfRule type="expression" dxfId="0" priority="24">
      <formula>AND(COUNTIF($A$1:$A$10985,A2)+COUNTIF($A$11166:$A$1045041,A2)&gt;1,NOT(ISBLANK(A2)))</formula>
    </cfRule>
  </conditionalFormatting>
  <conditionalFormatting sqref="A3">
    <cfRule type="expression" dxfId="0" priority="23">
      <formula>AND(COUNTIF($A$1:$A$10985,A3)+COUNTIF($A$11166:$A$1045041,A3)&gt;1,NOT(ISBLANK(A3)))</formula>
    </cfRule>
  </conditionalFormatting>
  <conditionalFormatting sqref="A4">
    <cfRule type="expression" dxfId="0" priority="22">
      <formula>AND(COUNTIF($A$1:$A$10985,A4)+COUNTIF($A$11166:$A$1045041,A4)&gt;1,NOT(ISBLANK(A4)))</formula>
    </cfRule>
  </conditionalFormatting>
  <conditionalFormatting sqref="A5">
    <cfRule type="expression" dxfId="0" priority="21">
      <formula>AND(COUNTIF($A$1:$A$10985,A5)+COUNTIF($A$11166:$A$1045041,A5)&gt;1,NOT(ISBLANK(A5)))</formula>
    </cfRule>
  </conditionalFormatting>
  <conditionalFormatting sqref="A6">
    <cfRule type="expression" dxfId="0" priority="20">
      <formula>AND(COUNTIF($A$1:$A$10985,A6)+COUNTIF($A$11166:$A$1045041,A6)&gt;1,NOT(ISBLANK(A6)))</formula>
    </cfRule>
  </conditionalFormatting>
  <conditionalFormatting sqref="A7">
    <cfRule type="expression" dxfId="0" priority="19">
      <formula>AND(COUNTIF($A$1:$A$10985,A7)+COUNTIF($A$11166:$A$1045041,A7)&gt;1,NOT(ISBLANK(A7)))</formula>
    </cfRule>
  </conditionalFormatting>
  <conditionalFormatting sqref="A8">
    <cfRule type="expression" dxfId="0" priority="18">
      <formula>AND(COUNTIF($A$1:$A$10985,A8)+COUNTIF($A$11166:$A$1045041,A8)&gt;1,NOT(ISBLANK(A8)))</formula>
    </cfRule>
  </conditionalFormatting>
  <conditionalFormatting sqref="A9">
    <cfRule type="expression" dxfId="0" priority="17">
      <formula>AND(COUNTIF($A$1:$A$10985,A9)+COUNTIF($A$11166:$A$1045041,A9)&gt;1,NOT(ISBLANK(A9)))</formula>
    </cfRule>
  </conditionalFormatting>
  <conditionalFormatting sqref="A10">
    <cfRule type="expression" dxfId="0" priority="16">
      <formula>AND(COUNTIF($A$1:$A$10985,A10)+COUNTIF($A$11166:$A$1045041,A10)&gt;1,NOT(ISBLANK(A10)))</formula>
    </cfRule>
  </conditionalFormatting>
  <conditionalFormatting sqref="A11">
    <cfRule type="expression" dxfId="0" priority="15">
      <formula>AND(COUNTIF($A$1:$A$10985,A11)+COUNTIF($A$11166:$A$1045041,A11)&gt;1,NOT(ISBLANK(A11)))</formula>
    </cfRule>
  </conditionalFormatting>
  <conditionalFormatting sqref="A12">
    <cfRule type="expression" dxfId="0" priority="14">
      <formula>AND(COUNTIF($A$1:$A$10985,A12)+COUNTIF($A$11166:$A$1045041,A12)&gt;1,NOT(ISBLANK(A12)))</formula>
    </cfRule>
  </conditionalFormatting>
  <conditionalFormatting sqref="A13">
    <cfRule type="expression" dxfId="0" priority="13">
      <formula>AND(COUNTIF($A$1:$A$10985,A13)+COUNTIF($A$11166:$A$1045041,A13)&gt;1,NOT(ISBLANK(A13)))</formula>
    </cfRule>
  </conditionalFormatting>
  <conditionalFormatting sqref="A14">
    <cfRule type="expression" dxfId="0" priority="12">
      <formula>AND(COUNTIF($A$1:$A$10985,A14)+COUNTIF($A$11166:$A$1045041,A14)&gt;1,NOT(ISBLANK(A14)))</formula>
    </cfRule>
  </conditionalFormatting>
  <conditionalFormatting sqref="A15">
    <cfRule type="expression" dxfId="0" priority="11">
      <formula>AND(COUNTIF($A$1:$A$10985,A15)+COUNTIF($A$11166:$A$1045041,A15)&gt;1,NOT(ISBLANK(A15)))</formula>
    </cfRule>
  </conditionalFormatting>
  <conditionalFormatting sqref="A16">
    <cfRule type="expression" dxfId="0" priority="10">
      <formula>AND(COUNTIF($A$1:$A$10985,A16)+COUNTIF($A$11166:$A$1045041,A16)&gt;1,NOT(ISBLANK(A16)))</formula>
    </cfRule>
  </conditionalFormatting>
  <conditionalFormatting sqref="A17">
    <cfRule type="expression" dxfId="0" priority="9">
      <formula>AND(COUNTIF($A$1:$A$10985,A17)+COUNTIF($A$11166:$A$1045041,A17)&gt;1,NOT(ISBLANK(A17)))</formula>
    </cfRule>
  </conditionalFormatting>
  <conditionalFormatting sqref="A18">
    <cfRule type="expression" dxfId="0" priority="8">
      <formula>AND(COUNTIF($A$1:$A$10985,A18)+COUNTIF($A$11166:$A$1045041,A18)&gt;1,NOT(ISBLANK(A18)))</formula>
    </cfRule>
  </conditionalFormatting>
  <conditionalFormatting sqref="A19">
    <cfRule type="expression" dxfId="0" priority="7">
      <formula>AND(COUNTIF($A$1:$A$10985,A19)+COUNTIF($A$11166:$A$1045041,A19)&gt;1,NOT(ISBLANK(A19)))</formula>
    </cfRule>
  </conditionalFormatting>
  <conditionalFormatting sqref="A20">
    <cfRule type="expression" dxfId="0" priority="6">
      <formula>AND(COUNTIF($A$1:$A$10985,A20)+COUNTIF($A$11166:$A$1045041,A20)&gt;1,NOT(ISBLANK(A20)))</formula>
    </cfRule>
  </conditionalFormatting>
  <conditionalFormatting sqref="A21">
    <cfRule type="expression" dxfId="0" priority="5">
      <formula>AND(COUNTIF($A$1:$A$10985,A21)+COUNTIF($A$11166:$A$1045041,A21)&gt;1,NOT(ISBLANK(A21)))</formula>
    </cfRule>
  </conditionalFormatting>
  <conditionalFormatting sqref="A22">
    <cfRule type="expression" dxfId="0" priority="4">
      <formula>AND(COUNTIF($A$1:$A$10985,A22)+COUNTIF($A$11166:$A$1045041,A22)&gt;1,NOT(ISBLANK(A22)))</formula>
    </cfRule>
  </conditionalFormatting>
  <conditionalFormatting sqref="A23">
    <cfRule type="expression" dxfId="0" priority="3">
      <formula>AND(COUNTIF($A$1:$A$10985,A23)+COUNTIF($A$11166:$A$1045041,A23)&gt;1,NOT(ISBLANK(A23)))</formula>
    </cfRule>
  </conditionalFormatting>
  <conditionalFormatting sqref="A24">
    <cfRule type="expression" dxfId="0" priority="2">
      <formula>AND(COUNTIF($A$1:$A$10985,A24)+COUNTIF($A$11166:$A$1045041,A24)&gt;1,NOT(ISBLANK(A24)))</formula>
    </cfRule>
  </conditionalFormatting>
  <conditionalFormatting sqref="A25">
    <cfRule type="expression" dxfId="0" priority="1">
      <formula>AND(COUNTIF($A$1:$A$10985,A25)+COUNTIF($A$11166:$A$1045041,A25)&gt;1,NOT(ISBLANK(A25)))</formula>
    </cfRule>
  </conditionalFormatting>
  <conditionalFormatting sqref="A26">
    <cfRule type="expression" dxfId="0" priority="25">
      <formula>AND(COUNTIF($A$1:$A$10985,A26)+COUNTIF($A$11166:$A$1045041,A26)&gt;1,NOT(ISBLANK(A26)))</formula>
    </cfRule>
  </conditionalFormatting>
  <dataValidations count="2">
    <dataValidation type="whole" operator="between" allowBlank="1" showInputMessage="1" showErrorMessage="1" errorTitle="输入有误" error="数值只能为(0 ~ 9999999999)" sqref="A1 F1 M1 O1 Q1 R1 S1 T1 U1 V1 W1 X1 Y1 Z1 AA1 AB1 AC1 AD1 AE1 AF1 AK1 AM1 AN1 AO1">
      <formula1>0</formula1>
      <formula2>9999999999</formula2>
    </dataValidation>
    <dataValidation type="textLength" operator="between" allowBlank="1" showInputMessage="1" showErrorMessage="1" errorTitle="输入有误" error="文本内容大长(0 ~ 9999999999)" sqref="B1 I1 J1 K1 L1 N1 P1 AG1 AH1 AI1 AJ1 AL1">
      <formula1>0</formula1>
      <formula2>65535</formula2>
    </dataValidation>
  </dataValidations>
  <pageMargins left="0.75" right="0.75" top="1" bottom="1" header="0.5" footer="0.5"/>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93"/>
  <sheetViews>
    <sheetView tabSelected="1" workbookViewId="0">
      <pane ySplit="1" topLeftCell="A40" activePane="bottomLeft" state="frozen"/>
      <selection/>
      <selection pane="bottomLeft" activeCell="O49" sqref="O49"/>
    </sheetView>
  </sheetViews>
  <sheetFormatPr defaultColWidth="9" defaultRowHeight="15"/>
  <cols>
    <col min="1" max="6" width="9" style="129"/>
    <col min="7" max="7" width="14.125" style="129" customWidth="1"/>
    <col min="8" max="8" width="9" style="129"/>
    <col min="9" max="9" width="13.5" style="129" customWidth="1"/>
    <col min="10" max="10" width="9" style="129"/>
    <col min="11" max="11" width="21.625" style="129" customWidth="1"/>
    <col min="12" max="12" width="9" style="129"/>
    <col min="13" max="13" width="33.75" style="129" customWidth="1"/>
    <col min="14" max="15" width="9" style="129"/>
    <col min="16" max="16" width="10.125" style="129"/>
    <col min="17" max="17" width="9" style="129"/>
    <col min="18" max="18" width="11.125" style="129"/>
    <col min="19" max="16384" width="9" style="129"/>
  </cols>
  <sheetData>
    <row r="1" s="128" customFormat="1" spans="2:15">
      <c r="B1" s="128" t="s">
        <v>50</v>
      </c>
      <c r="C1" s="128" t="s">
        <v>51</v>
      </c>
      <c r="E1" s="128" t="s">
        <v>52</v>
      </c>
      <c r="F1" s="128" t="s">
        <v>53</v>
      </c>
      <c r="G1" s="128" t="s">
        <v>54</v>
      </c>
      <c r="H1" s="128" t="s">
        <v>55</v>
      </c>
      <c r="I1" s="128" t="s">
        <v>56</v>
      </c>
      <c r="J1" s="128" t="s">
        <v>19</v>
      </c>
      <c r="K1" s="128" t="s">
        <v>57</v>
      </c>
      <c r="L1" s="128" t="s">
        <v>58</v>
      </c>
      <c r="M1" s="128" t="s">
        <v>34</v>
      </c>
      <c r="N1" s="128" t="s">
        <v>59</v>
      </c>
      <c r="O1" s="128" t="s">
        <v>60</v>
      </c>
    </row>
    <row r="2" ht="16.5" spans="1:28">
      <c r="A2" s="3">
        <v>10202</v>
      </c>
      <c r="B2" s="3"/>
      <c r="C2" s="3" t="s">
        <v>44</v>
      </c>
      <c r="D2" s="23" t="s">
        <v>61</v>
      </c>
      <c r="E2" s="129">
        <v>1</v>
      </c>
      <c r="F2" s="130" t="s">
        <v>62</v>
      </c>
      <c r="G2" s="129">
        <v>46</v>
      </c>
      <c r="H2" s="129">
        <v>19</v>
      </c>
      <c r="I2" s="129">
        <v>230</v>
      </c>
      <c r="J2" s="129">
        <v>45</v>
      </c>
      <c r="K2" s="129" t="s">
        <v>63</v>
      </c>
      <c r="L2" s="129">
        <v>260201</v>
      </c>
      <c r="M2" t="s">
        <v>64</v>
      </c>
      <c r="N2" s="3">
        <v>10202</v>
      </c>
      <c r="O2" s="133">
        <v>2</v>
      </c>
      <c r="R2" s="129">
        <v>46</v>
      </c>
      <c r="S2" s="129">
        <v>46</v>
      </c>
      <c r="U2" s="129">
        <v>19</v>
      </c>
      <c r="V2" s="129">
        <v>19</v>
      </c>
      <c r="X2" s="129">
        <v>230</v>
      </c>
      <c r="Y2" s="129">
        <v>230</v>
      </c>
      <c r="AA2" s="129">
        <v>45</v>
      </c>
      <c r="AB2" s="129">
        <v>45</v>
      </c>
    </row>
    <row r="3" ht="16.5" spans="1:15">
      <c r="A3" s="3">
        <v>10301</v>
      </c>
      <c r="B3" s="3"/>
      <c r="C3" s="3" t="s">
        <v>65</v>
      </c>
      <c r="D3" s="23" t="s">
        <v>61</v>
      </c>
      <c r="E3" s="129">
        <v>2</v>
      </c>
      <c r="F3" s="130" t="s">
        <v>66</v>
      </c>
      <c r="G3" s="129">
        <v>61</v>
      </c>
      <c r="H3" s="129">
        <v>24</v>
      </c>
      <c r="I3" s="129">
        <v>304</v>
      </c>
      <c r="J3" s="129">
        <v>61</v>
      </c>
      <c r="K3" s="129" t="s">
        <v>67</v>
      </c>
      <c r="L3" s="129">
        <v>261201</v>
      </c>
      <c r="M3" t="s">
        <v>68</v>
      </c>
      <c r="N3" s="3">
        <v>10301</v>
      </c>
      <c r="O3" s="133">
        <v>3</v>
      </c>
    </row>
    <row r="4" ht="16.5" spans="1:15">
      <c r="A4" s="3">
        <v>10302</v>
      </c>
      <c r="B4" s="3"/>
      <c r="C4" s="3" t="s">
        <v>65</v>
      </c>
      <c r="D4" s="23" t="s">
        <v>61</v>
      </c>
      <c r="E4" s="129">
        <v>3</v>
      </c>
      <c r="F4" s="130" t="s">
        <v>69</v>
      </c>
      <c r="G4" s="129">
        <v>65</v>
      </c>
      <c r="H4" s="129">
        <v>26</v>
      </c>
      <c r="I4" s="129">
        <v>325</v>
      </c>
      <c r="J4" s="129">
        <v>64</v>
      </c>
      <c r="K4" s="129" t="s">
        <v>70</v>
      </c>
      <c r="L4" s="129">
        <v>262201</v>
      </c>
      <c r="M4" t="s">
        <v>71</v>
      </c>
      <c r="N4" s="3">
        <v>10302</v>
      </c>
      <c r="O4" s="133">
        <v>3</v>
      </c>
    </row>
    <row r="5" ht="16.5" spans="1:15">
      <c r="A5" s="3">
        <v>10303</v>
      </c>
      <c r="B5" s="3"/>
      <c r="C5" s="3" t="s">
        <v>72</v>
      </c>
      <c r="D5" s="23" t="s">
        <v>61</v>
      </c>
      <c r="E5" s="129">
        <v>4</v>
      </c>
      <c r="F5" s="131" t="s">
        <v>73</v>
      </c>
      <c r="G5" s="129">
        <v>46</v>
      </c>
      <c r="H5" s="129">
        <v>28</v>
      </c>
      <c r="I5" s="129">
        <v>379</v>
      </c>
      <c r="J5" s="129">
        <v>64</v>
      </c>
      <c r="K5" s="129" t="s">
        <v>74</v>
      </c>
      <c r="L5" s="129">
        <v>264201</v>
      </c>
      <c r="M5" t="s">
        <v>75</v>
      </c>
      <c r="N5" s="3">
        <v>10303</v>
      </c>
      <c r="O5" s="133">
        <v>3</v>
      </c>
    </row>
    <row r="6" ht="16.5" spans="1:15">
      <c r="A6" s="3">
        <v>10304</v>
      </c>
      <c r="B6" s="3"/>
      <c r="C6" s="3" t="s">
        <v>65</v>
      </c>
      <c r="D6" s="23" t="s">
        <v>61</v>
      </c>
      <c r="E6" s="129">
        <v>5</v>
      </c>
      <c r="F6" s="132" t="s">
        <v>76</v>
      </c>
      <c r="G6" s="129">
        <v>75</v>
      </c>
      <c r="H6" s="129">
        <v>29</v>
      </c>
      <c r="I6" s="129">
        <v>371</v>
      </c>
      <c r="J6" s="129">
        <v>70</v>
      </c>
      <c r="K6" s="129" t="s">
        <v>77</v>
      </c>
      <c r="L6" s="129">
        <v>225201</v>
      </c>
      <c r="M6" t="s">
        <v>78</v>
      </c>
      <c r="N6" s="3">
        <v>10304</v>
      </c>
      <c r="O6" s="133">
        <v>3</v>
      </c>
    </row>
    <row r="7" ht="16.5" spans="1:15">
      <c r="A7" s="3">
        <v>10305</v>
      </c>
      <c r="B7" s="3"/>
      <c r="C7" s="3" t="s">
        <v>44</v>
      </c>
      <c r="D7" s="23" t="s">
        <v>61</v>
      </c>
      <c r="E7" s="129">
        <v>6</v>
      </c>
      <c r="F7" s="131" t="s">
        <v>79</v>
      </c>
      <c r="G7" s="129">
        <v>80</v>
      </c>
      <c r="H7" s="129">
        <v>32</v>
      </c>
      <c r="I7" s="129">
        <v>397</v>
      </c>
      <c r="J7" s="129">
        <v>71</v>
      </c>
      <c r="K7" s="129" t="s">
        <v>80</v>
      </c>
      <c r="L7" s="129">
        <v>263201</v>
      </c>
      <c r="M7" t="s">
        <v>81</v>
      </c>
      <c r="N7" s="3">
        <v>10305</v>
      </c>
      <c r="O7" s="133">
        <v>3</v>
      </c>
    </row>
    <row r="8" ht="16.5" spans="1:15">
      <c r="A8" s="3">
        <v>20101</v>
      </c>
      <c r="B8" s="3"/>
      <c r="C8" s="3" t="s">
        <v>44</v>
      </c>
      <c r="D8" s="23" t="s">
        <v>45</v>
      </c>
      <c r="E8" s="129">
        <v>7</v>
      </c>
      <c r="F8" s="130" t="s">
        <v>46</v>
      </c>
      <c r="G8" s="129">
        <v>51</v>
      </c>
      <c r="H8" s="129">
        <v>19</v>
      </c>
      <c r="I8" s="129">
        <v>239</v>
      </c>
      <c r="J8" s="129">
        <v>44</v>
      </c>
      <c r="K8" s="129" t="s">
        <v>47</v>
      </c>
      <c r="M8" t="s">
        <v>49</v>
      </c>
      <c r="N8" s="3">
        <v>20101</v>
      </c>
      <c r="O8" s="133">
        <v>1</v>
      </c>
    </row>
    <row r="9" ht="16.5" spans="1:15">
      <c r="A9" s="3">
        <v>20201</v>
      </c>
      <c r="B9" s="3"/>
      <c r="C9" s="3" t="s">
        <v>65</v>
      </c>
      <c r="D9" s="23" t="s">
        <v>45</v>
      </c>
      <c r="E9" s="129">
        <v>8</v>
      </c>
      <c r="F9" s="130" t="s">
        <v>82</v>
      </c>
      <c r="G9" s="129">
        <v>74</v>
      </c>
      <c r="H9" s="129">
        <v>28</v>
      </c>
      <c r="I9" s="129">
        <v>351</v>
      </c>
      <c r="J9" s="129">
        <v>64</v>
      </c>
      <c r="K9" s="129" t="s">
        <v>83</v>
      </c>
      <c r="L9" s="129">
        <v>273201</v>
      </c>
      <c r="M9" t="s">
        <v>84</v>
      </c>
      <c r="N9" s="3">
        <v>20201</v>
      </c>
      <c r="O9" s="133">
        <v>2</v>
      </c>
    </row>
    <row r="10" ht="16.5" spans="1:15">
      <c r="A10" s="3">
        <v>20202</v>
      </c>
      <c r="B10" s="3"/>
      <c r="C10" s="3" t="s">
        <v>85</v>
      </c>
      <c r="D10" s="23" t="s">
        <v>45</v>
      </c>
      <c r="E10" s="129">
        <v>9</v>
      </c>
      <c r="F10" s="130" t="s">
        <v>86</v>
      </c>
      <c r="G10" s="129">
        <v>58</v>
      </c>
      <c r="H10" s="129">
        <v>24</v>
      </c>
      <c r="I10" s="129">
        <v>340</v>
      </c>
      <c r="J10" s="129">
        <v>58</v>
      </c>
      <c r="K10" s="129" t="s">
        <v>87</v>
      </c>
      <c r="L10" s="129">
        <v>274201</v>
      </c>
      <c r="M10" t="s">
        <v>88</v>
      </c>
      <c r="N10" s="3">
        <v>20202</v>
      </c>
      <c r="O10" s="133">
        <v>2</v>
      </c>
    </row>
    <row r="11" ht="16.5" spans="1:15">
      <c r="A11" s="3">
        <v>20301</v>
      </c>
      <c r="B11" s="3"/>
      <c r="C11" s="3" t="s">
        <v>44</v>
      </c>
      <c r="D11" s="23" t="s">
        <v>45</v>
      </c>
      <c r="E11" s="129">
        <v>10</v>
      </c>
      <c r="F11" s="130" t="s">
        <v>89</v>
      </c>
      <c r="G11" s="129">
        <v>106</v>
      </c>
      <c r="H11" s="129">
        <v>39</v>
      </c>
      <c r="I11" s="129">
        <v>498</v>
      </c>
      <c r="J11" s="129">
        <v>86</v>
      </c>
      <c r="K11" s="129" t="s">
        <v>90</v>
      </c>
      <c r="L11" s="129">
        <v>275201</v>
      </c>
      <c r="M11" t="s">
        <v>91</v>
      </c>
      <c r="N11" s="3">
        <v>20301</v>
      </c>
      <c r="O11" s="133">
        <v>3</v>
      </c>
    </row>
    <row r="12" ht="16.5" spans="1:15">
      <c r="A12" s="3">
        <v>20302</v>
      </c>
      <c r="B12" s="3"/>
      <c r="C12" s="3" t="s">
        <v>72</v>
      </c>
      <c r="D12" s="23" t="s">
        <v>45</v>
      </c>
      <c r="E12" s="129">
        <v>11</v>
      </c>
      <c r="F12" s="130" t="s">
        <v>92</v>
      </c>
      <c r="G12" s="129">
        <v>66</v>
      </c>
      <c r="H12" s="129">
        <v>35</v>
      </c>
      <c r="I12" s="129">
        <v>499</v>
      </c>
      <c r="J12" s="129">
        <v>78</v>
      </c>
      <c r="K12" s="129" t="s">
        <v>93</v>
      </c>
      <c r="L12" s="129">
        <v>276201</v>
      </c>
      <c r="M12" t="s">
        <v>94</v>
      </c>
      <c r="N12" s="3">
        <v>20302</v>
      </c>
      <c r="O12" s="133">
        <v>3</v>
      </c>
    </row>
    <row r="13" ht="16.5" spans="1:15">
      <c r="A13" s="3">
        <v>20303</v>
      </c>
      <c r="B13" s="3"/>
      <c r="C13" s="3" t="s">
        <v>44</v>
      </c>
      <c r="D13" s="23" t="s">
        <v>45</v>
      </c>
      <c r="E13" s="129">
        <v>12</v>
      </c>
      <c r="F13" s="130" t="s">
        <v>95</v>
      </c>
      <c r="G13" s="129">
        <v>82</v>
      </c>
      <c r="H13" s="129">
        <v>46</v>
      </c>
      <c r="I13" s="129">
        <v>649</v>
      </c>
      <c r="J13" s="129">
        <v>97</v>
      </c>
      <c r="K13" s="129" t="s">
        <v>96</v>
      </c>
      <c r="L13" s="129">
        <v>277201</v>
      </c>
      <c r="M13" t="s">
        <v>97</v>
      </c>
      <c r="N13" s="3">
        <v>20303</v>
      </c>
      <c r="O13" s="133">
        <v>3</v>
      </c>
    </row>
    <row r="14" ht="16.5" spans="1:15">
      <c r="A14" s="3">
        <v>20304</v>
      </c>
      <c r="B14" s="3"/>
      <c r="C14" s="3" t="s">
        <v>65</v>
      </c>
      <c r="D14" s="23" t="s">
        <v>45</v>
      </c>
      <c r="E14" s="129">
        <v>13</v>
      </c>
      <c r="F14" s="130" t="s">
        <v>98</v>
      </c>
      <c r="G14" s="129">
        <v>134</v>
      </c>
      <c r="H14" s="129">
        <v>46</v>
      </c>
      <c r="I14" s="129">
        <v>616</v>
      </c>
      <c r="J14" s="129">
        <v>104</v>
      </c>
      <c r="K14" s="129" t="s">
        <v>99</v>
      </c>
      <c r="L14" s="129">
        <v>278201</v>
      </c>
      <c r="M14" t="s">
        <v>100</v>
      </c>
      <c r="N14" s="3">
        <v>20304</v>
      </c>
      <c r="O14" s="133">
        <v>3</v>
      </c>
    </row>
    <row r="15" ht="16.5" spans="1:15">
      <c r="A15" s="3">
        <v>20305</v>
      </c>
      <c r="B15" s="3"/>
      <c r="C15" s="3" t="s">
        <v>65</v>
      </c>
      <c r="D15" s="23" t="s">
        <v>45</v>
      </c>
      <c r="E15" s="129">
        <v>14</v>
      </c>
      <c r="F15" s="130" t="s">
        <v>101</v>
      </c>
      <c r="G15" s="129">
        <v>143</v>
      </c>
      <c r="H15" s="129">
        <v>49</v>
      </c>
      <c r="I15" s="129">
        <v>657</v>
      </c>
      <c r="J15" s="129">
        <v>108</v>
      </c>
      <c r="K15" s="129" t="s">
        <v>102</v>
      </c>
      <c r="L15" s="129">
        <v>279201</v>
      </c>
      <c r="M15" t="s">
        <v>103</v>
      </c>
      <c r="N15" s="3">
        <v>20305</v>
      </c>
      <c r="O15" s="133">
        <v>3</v>
      </c>
    </row>
    <row r="16" ht="16.5" spans="1:15">
      <c r="A16" s="3">
        <v>30101</v>
      </c>
      <c r="B16" s="3"/>
      <c r="C16" s="3" t="s">
        <v>65</v>
      </c>
      <c r="D16" s="23" t="s">
        <v>104</v>
      </c>
      <c r="E16" s="129">
        <v>15</v>
      </c>
      <c r="F16" s="130" t="s">
        <v>105</v>
      </c>
      <c r="G16" s="129">
        <v>91</v>
      </c>
      <c r="H16" s="129">
        <v>31</v>
      </c>
      <c r="I16" s="129">
        <v>398</v>
      </c>
      <c r="J16" s="129">
        <v>67</v>
      </c>
      <c r="K16" s="129" t="s">
        <v>106</v>
      </c>
      <c r="M16" t="s">
        <v>107</v>
      </c>
      <c r="N16" s="3">
        <v>30101</v>
      </c>
      <c r="O16" s="133">
        <v>1</v>
      </c>
    </row>
    <row r="17" ht="16.5" spans="1:15">
      <c r="A17" s="3">
        <v>30201</v>
      </c>
      <c r="B17" s="3"/>
      <c r="C17" s="3" t="s">
        <v>85</v>
      </c>
      <c r="D17" s="23" t="s">
        <v>104</v>
      </c>
      <c r="E17" s="129">
        <v>16</v>
      </c>
      <c r="F17" s="130" t="s">
        <v>108</v>
      </c>
      <c r="G17" s="129">
        <v>82</v>
      </c>
      <c r="H17" s="129">
        <v>32</v>
      </c>
      <c r="I17" s="129">
        <v>448</v>
      </c>
      <c r="J17" s="129">
        <v>71</v>
      </c>
      <c r="K17" s="129" t="s">
        <v>109</v>
      </c>
      <c r="L17" s="129">
        <v>266201</v>
      </c>
      <c r="M17" t="s">
        <v>110</v>
      </c>
      <c r="N17" s="3">
        <v>30201</v>
      </c>
      <c r="O17" s="133">
        <v>2</v>
      </c>
    </row>
    <row r="18" ht="16.5" spans="1:15">
      <c r="A18" s="3">
        <v>30202</v>
      </c>
      <c r="B18" s="3"/>
      <c r="C18" s="3" t="s">
        <v>44</v>
      </c>
      <c r="D18" s="23" t="s">
        <v>104</v>
      </c>
      <c r="E18" s="129">
        <v>17</v>
      </c>
      <c r="F18" s="130" t="s">
        <v>111</v>
      </c>
      <c r="G18" s="129">
        <v>132</v>
      </c>
      <c r="H18" s="129">
        <v>46</v>
      </c>
      <c r="I18" s="129">
        <v>597</v>
      </c>
      <c r="J18" s="129">
        <v>95</v>
      </c>
      <c r="K18" s="129" t="s">
        <v>112</v>
      </c>
      <c r="L18" s="129">
        <v>267201</v>
      </c>
      <c r="M18" t="s">
        <v>113</v>
      </c>
      <c r="N18" s="3">
        <v>30202</v>
      </c>
      <c r="O18" s="133">
        <v>2</v>
      </c>
    </row>
    <row r="19" ht="16.5" spans="1:15">
      <c r="A19" s="3">
        <v>30301</v>
      </c>
      <c r="B19" s="3"/>
      <c r="C19" s="3" t="s">
        <v>72</v>
      </c>
      <c r="D19" s="23" t="s">
        <v>104</v>
      </c>
      <c r="E19" s="129">
        <v>18</v>
      </c>
      <c r="F19" s="130" t="s">
        <v>114</v>
      </c>
      <c r="G19" s="129">
        <v>95</v>
      </c>
      <c r="H19" s="129">
        <v>44</v>
      </c>
      <c r="I19" s="129">
        <v>656</v>
      </c>
      <c r="J19" s="129">
        <v>97</v>
      </c>
      <c r="K19" s="129" t="s">
        <v>115</v>
      </c>
      <c r="L19" s="129">
        <v>268201</v>
      </c>
      <c r="M19" t="s">
        <v>116</v>
      </c>
      <c r="N19" s="3">
        <v>30301</v>
      </c>
      <c r="O19" s="133">
        <v>3</v>
      </c>
    </row>
    <row r="20" ht="16.5" spans="1:15">
      <c r="A20" s="3">
        <v>30302</v>
      </c>
      <c r="B20" s="3"/>
      <c r="C20" s="3" t="s">
        <v>44</v>
      </c>
      <c r="D20" s="23" t="s">
        <v>104</v>
      </c>
      <c r="E20" s="129">
        <v>19</v>
      </c>
      <c r="F20" s="130" t="s">
        <v>117</v>
      </c>
      <c r="G20" s="129">
        <v>190</v>
      </c>
      <c r="H20" s="129">
        <v>64</v>
      </c>
      <c r="I20" s="129">
        <v>853</v>
      </c>
      <c r="J20" s="129">
        <v>132</v>
      </c>
      <c r="K20" s="129" t="s">
        <v>118</v>
      </c>
      <c r="L20" s="129">
        <v>269201</v>
      </c>
      <c r="M20" t="s">
        <v>119</v>
      </c>
      <c r="N20" s="3">
        <v>30302</v>
      </c>
      <c r="O20" s="133">
        <v>3</v>
      </c>
    </row>
    <row r="21" ht="16.5" spans="1:15">
      <c r="A21" s="3">
        <v>30303</v>
      </c>
      <c r="B21" s="3"/>
      <c r="C21" s="3" t="s">
        <v>72</v>
      </c>
      <c r="D21" s="23" t="s">
        <v>104</v>
      </c>
      <c r="E21" s="129">
        <v>20</v>
      </c>
      <c r="F21" s="131" t="s">
        <v>120</v>
      </c>
      <c r="G21" s="129">
        <v>105</v>
      </c>
      <c r="H21" s="129">
        <v>47</v>
      </c>
      <c r="I21" s="129">
        <v>714</v>
      </c>
      <c r="J21" s="129">
        <v>102</v>
      </c>
      <c r="K21" s="129" t="s">
        <v>121</v>
      </c>
      <c r="L21" s="129">
        <v>202201</v>
      </c>
      <c r="M21" t="s">
        <v>122</v>
      </c>
      <c r="N21" s="3">
        <v>30303</v>
      </c>
      <c r="O21" s="133">
        <v>3</v>
      </c>
    </row>
    <row r="22" ht="16.5" spans="1:15">
      <c r="A22" s="3">
        <v>30304</v>
      </c>
      <c r="B22" s="3"/>
      <c r="C22" s="3" t="s">
        <v>72</v>
      </c>
      <c r="D22" s="23" t="s">
        <v>104</v>
      </c>
      <c r="E22" s="129">
        <v>21</v>
      </c>
      <c r="F22" s="131" t="s">
        <v>123</v>
      </c>
      <c r="G22" s="129">
        <v>110</v>
      </c>
      <c r="H22" s="129">
        <v>49</v>
      </c>
      <c r="I22" s="129">
        <v>744</v>
      </c>
      <c r="J22" s="129">
        <v>105</v>
      </c>
      <c r="K22" s="129" t="s">
        <v>124</v>
      </c>
      <c r="L22" s="129">
        <v>201201</v>
      </c>
      <c r="M22" t="s">
        <v>125</v>
      </c>
      <c r="N22" s="3">
        <v>30304</v>
      </c>
      <c r="O22" s="133">
        <v>3</v>
      </c>
    </row>
    <row r="23" ht="16.5" spans="1:15">
      <c r="A23" s="3">
        <v>30305</v>
      </c>
      <c r="B23" s="3"/>
      <c r="C23" s="3" t="s">
        <v>44</v>
      </c>
      <c r="D23" s="23" t="s">
        <v>104</v>
      </c>
      <c r="E23" s="129">
        <v>22</v>
      </c>
      <c r="F23" s="130" t="s">
        <v>126</v>
      </c>
      <c r="G23" s="129">
        <v>230</v>
      </c>
      <c r="H23" s="129">
        <v>76</v>
      </c>
      <c r="I23" s="129">
        <v>1028</v>
      </c>
      <c r="J23" s="129">
        <v>151</v>
      </c>
      <c r="K23" s="129" t="s">
        <v>127</v>
      </c>
      <c r="L23" s="129">
        <v>221201</v>
      </c>
      <c r="M23" t="s">
        <v>128</v>
      </c>
      <c r="N23" s="3">
        <v>30305</v>
      </c>
      <c r="O23" s="133">
        <v>3</v>
      </c>
    </row>
    <row r="24" ht="16.5" spans="1:15">
      <c r="A24" s="3">
        <v>40301</v>
      </c>
      <c r="B24" s="3"/>
      <c r="C24" s="3" t="s">
        <v>65</v>
      </c>
      <c r="D24" s="23" t="s">
        <v>129</v>
      </c>
      <c r="E24" s="129">
        <v>23</v>
      </c>
      <c r="F24" s="130" t="s">
        <v>130</v>
      </c>
      <c r="G24" s="129">
        <v>277</v>
      </c>
      <c r="H24" s="129">
        <v>93</v>
      </c>
      <c r="I24" s="129">
        <v>1288</v>
      </c>
      <c r="J24" s="129">
        <v>177</v>
      </c>
      <c r="K24" s="129" t="s">
        <v>131</v>
      </c>
      <c r="L24" s="129">
        <v>281201</v>
      </c>
      <c r="M24" t="s">
        <v>132</v>
      </c>
      <c r="N24" s="3">
        <v>40301</v>
      </c>
      <c r="O24" s="133">
        <v>3</v>
      </c>
    </row>
    <row r="25" ht="16.5" spans="1:15">
      <c r="A25" s="3">
        <v>50301</v>
      </c>
      <c r="B25" s="3"/>
      <c r="C25" s="3" t="s">
        <v>44</v>
      </c>
      <c r="D25" s="23" t="s">
        <v>133</v>
      </c>
      <c r="E25" s="129">
        <v>24</v>
      </c>
      <c r="F25" s="130" t="s">
        <v>134</v>
      </c>
      <c r="G25" s="129">
        <v>231</v>
      </c>
      <c r="H25" s="129">
        <v>98</v>
      </c>
      <c r="I25" s="129">
        <v>1381</v>
      </c>
      <c r="J25" s="129">
        <v>173</v>
      </c>
      <c r="K25" s="129" t="s">
        <v>135</v>
      </c>
      <c r="L25" s="129">
        <v>282201</v>
      </c>
      <c r="M25" t="s">
        <v>136</v>
      </c>
      <c r="N25" s="3">
        <v>50301</v>
      </c>
      <c r="O25" s="133">
        <v>3</v>
      </c>
    </row>
    <row r="26" ht="16.5" spans="1:15">
      <c r="A26" s="3">
        <v>10202</v>
      </c>
      <c r="B26" s="3"/>
      <c r="C26" s="3" t="s">
        <v>44</v>
      </c>
      <c r="D26" s="23" t="s">
        <v>61</v>
      </c>
      <c r="E26" s="129">
        <v>25</v>
      </c>
      <c r="F26" s="130" t="s">
        <v>62</v>
      </c>
      <c r="G26" s="129">
        <v>209</v>
      </c>
      <c r="H26" s="129">
        <v>79</v>
      </c>
      <c r="I26" s="23">
        <v>1021</v>
      </c>
      <c r="J26" s="129">
        <v>129</v>
      </c>
      <c r="K26" s="129" t="s">
        <v>63</v>
      </c>
      <c r="L26" s="129">
        <v>260201</v>
      </c>
      <c r="M26" t="s">
        <v>64</v>
      </c>
      <c r="N26" s="3">
        <v>10202</v>
      </c>
      <c r="O26" s="133">
        <v>2</v>
      </c>
    </row>
    <row r="27" ht="16.5" spans="1:15">
      <c r="A27" s="3">
        <v>10301</v>
      </c>
      <c r="B27" s="3"/>
      <c r="C27" s="3" t="s">
        <v>65</v>
      </c>
      <c r="D27" s="23" t="s">
        <v>61</v>
      </c>
      <c r="E27" s="129">
        <v>26</v>
      </c>
      <c r="F27" s="130" t="s">
        <v>66</v>
      </c>
      <c r="G27" s="129">
        <v>312</v>
      </c>
      <c r="H27" s="129">
        <v>107</v>
      </c>
      <c r="I27" s="23">
        <v>1482</v>
      </c>
      <c r="J27" s="129">
        <v>187</v>
      </c>
      <c r="K27" s="129" t="s">
        <v>67</v>
      </c>
      <c r="L27" s="129">
        <v>261201</v>
      </c>
      <c r="M27" t="s">
        <v>68</v>
      </c>
      <c r="N27" s="3">
        <v>10301</v>
      </c>
      <c r="O27" s="133">
        <v>3</v>
      </c>
    </row>
    <row r="28" ht="16.5" spans="1:15">
      <c r="A28" s="3">
        <v>10302</v>
      </c>
      <c r="B28" s="3"/>
      <c r="C28" s="3" t="s">
        <v>65</v>
      </c>
      <c r="D28" s="23" t="s">
        <v>61</v>
      </c>
      <c r="E28" s="129">
        <v>27</v>
      </c>
      <c r="F28" s="130" t="s">
        <v>69</v>
      </c>
      <c r="G28" s="129">
        <v>334</v>
      </c>
      <c r="H28" s="129">
        <v>114</v>
      </c>
      <c r="I28" s="129">
        <v>1583</v>
      </c>
      <c r="J28" s="129">
        <v>196</v>
      </c>
      <c r="K28" s="129" t="s">
        <v>70</v>
      </c>
      <c r="L28" s="129">
        <v>262201</v>
      </c>
      <c r="M28" t="s">
        <v>71</v>
      </c>
      <c r="N28" s="3">
        <v>10302</v>
      </c>
      <c r="O28" s="133">
        <v>3</v>
      </c>
    </row>
    <row r="29" ht="16.5" spans="1:15">
      <c r="A29" s="3">
        <v>10303</v>
      </c>
      <c r="B29" s="3"/>
      <c r="C29" s="3" t="s">
        <v>72</v>
      </c>
      <c r="D29" s="23" t="s">
        <v>61</v>
      </c>
      <c r="E29" s="129">
        <v>28</v>
      </c>
      <c r="F29" s="131" t="s">
        <v>73</v>
      </c>
      <c r="G29" s="129">
        <v>146</v>
      </c>
      <c r="H29" s="129">
        <v>69</v>
      </c>
      <c r="I29" s="129">
        <v>1040</v>
      </c>
      <c r="J29" s="129">
        <v>120</v>
      </c>
      <c r="K29" s="129" t="s">
        <v>74</v>
      </c>
      <c r="L29" s="129">
        <v>264201</v>
      </c>
      <c r="M29" t="s">
        <v>75</v>
      </c>
      <c r="N29" s="3">
        <v>10303</v>
      </c>
      <c r="O29" s="133">
        <v>3</v>
      </c>
    </row>
    <row r="30" ht="16.5" spans="1:15">
      <c r="A30" s="3">
        <v>10304</v>
      </c>
      <c r="B30" s="3"/>
      <c r="C30" s="3" t="s">
        <v>65</v>
      </c>
      <c r="D30" s="23" t="s">
        <v>61</v>
      </c>
      <c r="E30" s="129">
        <v>29</v>
      </c>
      <c r="F30" s="132" t="s">
        <v>76</v>
      </c>
      <c r="G30" s="129">
        <v>383</v>
      </c>
      <c r="H30" s="129">
        <v>128</v>
      </c>
      <c r="I30" s="129">
        <v>1806</v>
      </c>
      <c r="J30" s="129">
        <v>215</v>
      </c>
      <c r="K30" s="129" t="s">
        <v>77</v>
      </c>
      <c r="L30" s="129">
        <v>225201</v>
      </c>
      <c r="M30" t="s">
        <v>78</v>
      </c>
      <c r="N30" s="3">
        <v>10304</v>
      </c>
      <c r="O30" s="133">
        <v>3</v>
      </c>
    </row>
    <row r="31" ht="16.5" spans="1:15">
      <c r="A31" s="3">
        <v>10305</v>
      </c>
      <c r="B31" s="3"/>
      <c r="C31" s="3" t="s">
        <v>44</v>
      </c>
      <c r="D31" s="23" t="s">
        <v>61</v>
      </c>
      <c r="E31" s="129">
        <v>30</v>
      </c>
      <c r="F31" s="131" t="s">
        <v>79</v>
      </c>
      <c r="G31" s="129">
        <v>362</v>
      </c>
      <c r="H31" s="129">
        <v>134</v>
      </c>
      <c r="I31" s="129">
        <v>1762</v>
      </c>
      <c r="J31" s="129">
        <v>204</v>
      </c>
      <c r="K31" s="129" t="s">
        <v>80</v>
      </c>
      <c r="L31" s="129">
        <v>263201</v>
      </c>
      <c r="M31" t="s">
        <v>81</v>
      </c>
      <c r="N31" s="3">
        <v>10305</v>
      </c>
      <c r="O31" s="133">
        <v>3</v>
      </c>
    </row>
    <row r="32" ht="16.5" spans="1:15">
      <c r="A32" s="3">
        <v>20101</v>
      </c>
      <c r="B32" s="3"/>
      <c r="C32" s="3" t="s">
        <v>44</v>
      </c>
      <c r="D32" s="23" t="s">
        <v>45</v>
      </c>
      <c r="E32" s="129">
        <v>31</v>
      </c>
      <c r="F32" s="130" t="s">
        <v>46</v>
      </c>
      <c r="G32" s="129">
        <v>233</v>
      </c>
      <c r="H32" s="129">
        <v>77</v>
      </c>
      <c r="I32" s="129">
        <v>1063</v>
      </c>
      <c r="J32" s="129">
        <v>127</v>
      </c>
      <c r="K32" s="129" t="s">
        <v>47</v>
      </c>
      <c r="M32" t="s">
        <v>49</v>
      </c>
      <c r="N32" s="3">
        <v>20101</v>
      </c>
      <c r="O32" s="133">
        <v>1</v>
      </c>
    </row>
    <row r="33" ht="16.5" spans="1:15">
      <c r="A33" s="3">
        <v>20201</v>
      </c>
      <c r="B33" s="3"/>
      <c r="C33" s="3" t="s">
        <v>65</v>
      </c>
      <c r="D33" s="23" t="s">
        <v>45</v>
      </c>
      <c r="E33" s="129">
        <v>32</v>
      </c>
      <c r="F33" s="130" t="s">
        <v>82</v>
      </c>
      <c r="G33" s="129">
        <v>379</v>
      </c>
      <c r="H33" s="129">
        <v>121</v>
      </c>
      <c r="I33" s="129">
        <v>1707</v>
      </c>
      <c r="J33" s="129">
        <v>196</v>
      </c>
      <c r="K33" s="129" t="s">
        <v>83</v>
      </c>
      <c r="L33" s="129">
        <v>273201</v>
      </c>
      <c r="M33" t="s">
        <v>84</v>
      </c>
      <c r="N33" s="3">
        <v>20201</v>
      </c>
      <c r="O33" s="133">
        <v>2</v>
      </c>
    </row>
    <row r="34" ht="16.5" spans="1:15">
      <c r="A34" s="3">
        <v>20202</v>
      </c>
      <c r="B34" s="3"/>
      <c r="C34" s="3" t="s">
        <v>85</v>
      </c>
      <c r="D34" s="23" t="s">
        <v>45</v>
      </c>
      <c r="E34" s="129">
        <v>33</v>
      </c>
      <c r="F34" s="130" t="s">
        <v>86</v>
      </c>
      <c r="G34" s="129">
        <v>174</v>
      </c>
      <c r="H34" s="129">
        <v>60</v>
      </c>
      <c r="I34" s="129">
        <v>944</v>
      </c>
      <c r="J34" s="129">
        <v>109</v>
      </c>
      <c r="K34" s="129" t="s">
        <v>87</v>
      </c>
      <c r="L34" s="129">
        <v>274201</v>
      </c>
      <c r="M34" t="s">
        <v>88</v>
      </c>
      <c r="N34" s="3">
        <v>20202</v>
      </c>
      <c r="O34" s="133">
        <v>2</v>
      </c>
    </row>
    <row r="35" ht="16.5" spans="1:15">
      <c r="A35" s="3">
        <v>20301</v>
      </c>
      <c r="B35" s="3"/>
      <c r="C35" s="3" t="s">
        <v>44</v>
      </c>
      <c r="D35" s="23" t="s">
        <v>45</v>
      </c>
      <c r="E35" s="129">
        <v>34</v>
      </c>
      <c r="F35" s="130" t="s">
        <v>89</v>
      </c>
      <c r="G35" s="129">
        <v>482</v>
      </c>
      <c r="H35" s="129">
        <v>163</v>
      </c>
      <c r="I35" s="129">
        <v>2212</v>
      </c>
      <c r="J35" s="129">
        <v>247</v>
      </c>
      <c r="K35" s="129" t="s">
        <v>90</v>
      </c>
      <c r="L35" s="129">
        <v>275201</v>
      </c>
      <c r="M35" t="s">
        <v>91</v>
      </c>
      <c r="N35" s="3">
        <v>20301</v>
      </c>
      <c r="O35" s="133">
        <v>3</v>
      </c>
    </row>
    <row r="36" ht="16.5" spans="1:15">
      <c r="A36" s="3">
        <v>20302</v>
      </c>
      <c r="B36" s="3"/>
      <c r="C36" s="3" t="s">
        <v>72</v>
      </c>
      <c r="D36" s="23" t="s">
        <v>45</v>
      </c>
      <c r="E36" s="129">
        <v>35</v>
      </c>
      <c r="F36" s="130" t="s">
        <v>92</v>
      </c>
      <c r="G36" s="129">
        <v>210</v>
      </c>
      <c r="H36" s="129">
        <v>87</v>
      </c>
      <c r="I36" s="129">
        <v>1370</v>
      </c>
      <c r="J36" s="129">
        <v>146</v>
      </c>
      <c r="K36" s="129" t="s">
        <v>93</v>
      </c>
      <c r="L36" s="129">
        <v>276201</v>
      </c>
      <c r="M36" t="s">
        <v>94</v>
      </c>
      <c r="N36" s="3">
        <v>20302</v>
      </c>
      <c r="O36" s="133">
        <v>3</v>
      </c>
    </row>
    <row r="37" ht="16.5" spans="1:15">
      <c r="A37" s="3">
        <v>20303</v>
      </c>
      <c r="B37" s="3"/>
      <c r="C37" s="3" t="s">
        <v>44</v>
      </c>
      <c r="D37" s="23" t="s">
        <v>45</v>
      </c>
      <c r="E37" s="129">
        <v>36</v>
      </c>
      <c r="F37" s="130" t="s">
        <v>95</v>
      </c>
      <c r="G37" s="129">
        <v>374</v>
      </c>
      <c r="H37" s="129">
        <v>191</v>
      </c>
      <c r="I37" s="129">
        <v>2882</v>
      </c>
      <c r="J37" s="129">
        <v>279</v>
      </c>
      <c r="K37" s="129" t="s">
        <v>96</v>
      </c>
      <c r="L37" s="129">
        <v>277201</v>
      </c>
      <c r="M37" t="s">
        <v>97</v>
      </c>
      <c r="N37" s="3">
        <v>20303</v>
      </c>
      <c r="O37" s="133">
        <v>3</v>
      </c>
    </row>
    <row r="38" ht="16.5" spans="1:15">
      <c r="A38" s="3">
        <v>20304</v>
      </c>
      <c r="B38" s="3"/>
      <c r="C38" s="3" t="s">
        <v>65</v>
      </c>
      <c r="D38" s="23" t="s">
        <v>45</v>
      </c>
      <c r="E38" s="129">
        <v>37</v>
      </c>
      <c r="F38" s="130" t="s">
        <v>98</v>
      </c>
      <c r="G38" s="129">
        <v>684</v>
      </c>
      <c r="H38" s="129">
        <v>201</v>
      </c>
      <c r="I38" s="129">
        <v>2996</v>
      </c>
      <c r="J38" s="129">
        <v>319</v>
      </c>
      <c r="K38" s="129" t="s">
        <v>99</v>
      </c>
      <c r="L38" s="129">
        <v>278201</v>
      </c>
      <c r="M38" t="s">
        <v>100</v>
      </c>
      <c r="N38" s="3">
        <v>20304</v>
      </c>
      <c r="O38" s="133">
        <v>3</v>
      </c>
    </row>
    <row r="39" ht="16.5" spans="1:15">
      <c r="A39" s="3">
        <v>20305</v>
      </c>
      <c r="B39" s="3"/>
      <c r="C39" s="3" t="s">
        <v>65</v>
      </c>
      <c r="D39" s="23" t="s">
        <v>45</v>
      </c>
      <c r="E39" s="129">
        <v>38</v>
      </c>
      <c r="F39" s="130" t="s">
        <v>101</v>
      </c>
      <c r="G39" s="129">
        <v>732</v>
      </c>
      <c r="H39" s="129">
        <v>214</v>
      </c>
      <c r="I39" s="129">
        <v>3200</v>
      </c>
      <c r="J39" s="129">
        <v>334</v>
      </c>
      <c r="K39" s="129" t="s">
        <v>102</v>
      </c>
      <c r="L39" s="129">
        <v>279201</v>
      </c>
      <c r="M39" t="s">
        <v>103</v>
      </c>
      <c r="N39" s="3">
        <v>20305</v>
      </c>
      <c r="O39" s="133">
        <v>3</v>
      </c>
    </row>
    <row r="40" ht="16.5" spans="1:15">
      <c r="A40" s="3">
        <v>30101</v>
      </c>
      <c r="B40" s="3"/>
      <c r="C40" s="3" t="s">
        <v>65</v>
      </c>
      <c r="D40" s="23" t="s">
        <v>104</v>
      </c>
      <c r="E40" s="129">
        <v>39</v>
      </c>
      <c r="F40" s="130" t="s">
        <v>105</v>
      </c>
      <c r="G40" s="129">
        <v>465</v>
      </c>
      <c r="H40" s="129">
        <v>134</v>
      </c>
      <c r="I40" s="129">
        <v>1936</v>
      </c>
      <c r="J40" s="129">
        <v>208</v>
      </c>
      <c r="K40" s="129" t="s">
        <v>106</v>
      </c>
      <c r="M40" t="s">
        <v>107</v>
      </c>
      <c r="N40" s="3">
        <v>30101</v>
      </c>
      <c r="O40" s="133">
        <v>1</v>
      </c>
    </row>
    <row r="41" ht="16.5" spans="1:15">
      <c r="A41" s="3">
        <v>30201</v>
      </c>
      <c r="B41" s="3"/>
      <c r="C41" s="3" t="s">
        <v>85</v>
      </c>
      <c r="D41" s="23" t="s">
        <v>104</v>
      </c>
      <c r="E41" s="129">
        <v>40</v>
      </c>
      <c r="F41" s="130" t="s">
        <v>108</v>
      </c>
      <c r="G41" s="129">
        <v>247</v>
      </c>
      <c r="H41" s="129">
        <v>77</v>
      </c>
      <c r="I41" s="129">
        <v>1244</v>
      </c>
      <c r="J41" s="129">
        <v>135</v>
      </c>
      <c r="K41" s="129" t="s">
        <v>109</v>
      </c>
      <c r="L41" s="129">
        <v>266201</v>
      </c>
      <c r="M41" t="s">
        <v>110</v>
      </c>
      <c r="N41" s="3">
        <v>30201</v>
      </c>
      <c r="O41" s="133">
        <v>2</v>
      </c>
    </row>
    <row r="42" ht="16.5" spans="1:15">
      <c r="A42" s="3">
        <v>30202</v>
      </c>
      <c r="B42" s="3"/>
      <c r="C42" s="3" t="s">
        <v>44</v>
      </c>
      <c r="D42" s="23" t="s">
        <v>104</v>
      </c>
      <c r="E42" s="129">
        <v>41</v>
      </c>
      <c r="F42" s="130" t="s">
        <v>111</v>
      </c>
      <c r="G42" s="129">
        <v>600</v>
      </c>
      <c r="H42" s="129">
        <v>193</v>
      </c>
      <c r="I42" s="129">
        <v>2649</v>
      </c>
      <c r="J42" s="129">
        <v>272</v>
      </c>
      <c r="K42" s="129" t="s">
        <v>112</v>
      </c>
      <c r="L42" s="129">
        <v>267201</v>
      </c>
      <c r="M42" t="s">
        <v>113</v>
      </c>
      <c r="N42" s="3">
        <v>30202</v>
      </c>
      <c r="O42" s="133">
        <v>2</v>
      </c>
    </row>
    <row r="43" ht="16.5" spans="1:15">
      <c r="A43" s="3">
        <v>30301</v>
      </c>
      <c r="B43" s="3"/>
      <c r="C43" s="3" t="s">
        <v>72</v>
      </c>
      <c r="D43" s="23" t="s">
        <v>104</v>
      </c>
      <c r="E43" s="129">
        <v>42</v>
      </c>
      <c r="F43" s="130" t="s">
        <v>114</v>
      </c>
      <c r="G43" s="129">
        <v>301</v>
      </c>
      <c r="H43" s="129">
        <v>108</v>
      </c>
      <c r="I43" s="129">
        <v>1800</v>
      </c>
      <c r="J43" s="129">
        <v>182</v>
      </c>
      <c r="K43" s="129" t="s">
        <v>115</v>
      </c>
      <c r="L43" s="129">
        <v>268201</v>
      </c>
      <c r="M43" t="s">
        <v>116</v>
      </c>
      <c r="N43" s="3">
        <v>30301</v>
      </c>
      <c r="O43" s="133">
        <v>3</v>
      </c>
    </row>
    <row r="44" ht="16.5" spans="1:15">
      <c r="A44" s="3">
        <v>30302</v>
      </c>
      <c r="B44" s="3"/>
      <c r="C44" s="3" t="s">
        <v>44</v>
      </c>
      <c r="D44" s="23" t="s">
        <v>104</v>
      </c>
      <c r="E44" s="129">
        <v>43</v>
      </c>
      <c r="F44" s="130" t="s">
        <v>117</v>
      </c>
      <c r="G44" s="129">
        <v>866</v>
      </c>
      <c r="H44" s="129">
        <v>266</v>
      </c>
      <c r="I44" s="129">
        <v>3787</v>
      </c>
      <c r="J44" s="129">
        <v>379</v>
      </c>
      <c r="K44" s="129" t="s">
        <v>118</v>
      </c>
      <c r="L44" s="129">
        <v>269201</v>
      </c>
      <c r="M44" t="s">
        <v>119</v>
      </c>
      <c r="N44" s="3">
        <v>30302</v>
      </c>
      <c r="O44" s="133">
        <v>3</v>
      </c>
    </row>
    <row r="45" ht="16.5" spans="1:15">
      <c r="A45" s="3">
        <v>30303</v>
      </c>
      <c r="B45" s="3"/>
      <c r="C45" s="3" t="s">
        <v>72</v>
      </c>
      <c r="D45" s="23" t="s">
        <v>104</v>
      </c>
      <c r="E45" s="129">
        <v>44</v>
      </c>
      <c r="F45" s="131" t="s">
        <v>120</v>
      </c>
      <c r="G45" s="129">
        <v>332</v>
      </c>
      <c r="H45" s="129">
        <v>116</v>
      </c>
      <c r="I45" s="129">
        <v>1958</v>
      </c>
      <c r="J45" s="129">
        <v>191</v>
      </c>
      <c r="K45" s="129" t="s">
        <v>121</v>
      </c>
      <c r="L45" s="129">
        <v>202201</v>
      </c>
      <c r="M45" t="s">
        <v>122</v>
      </c>
      <c r="N45" s="3">
        <v>30303</v>
      </c>
      <c r="O45" s="133">
        <v>3</v>
      </c>
    </row>
    <row r="46" ht="16.5" spans="1:15">
      <c r="A46" s="3">
        <v>30304</v>
      </c>
      <c r="B46" s="3"/>
      <c r="C46" s="3" t="s">
        <v>72</v>
      </c>
      <c r="D46" s="23" t="s">
        <v>104</v>
      </c>
      <c r="E46" s="129">
        <v>45</v>
      </c>
      <c r="F46" s="131" t="s">
        <v>123</v>
      </c>
      <c r="G46" s="129">
        <v>348</v>
      </c>
      <c r="H46" s="129">
        <v>121</v>
      </c>
      <c r="I46" s="129">
        <v>2042</v>
      </c>
      <c r="J46" s="129">
        <v>196</v>
      </c>
      <c r="K46" s="129" t="s">
        <v>124</v>
      </c>
      <c r="L46" s="129">
        <v>201201</v>
      </c>
      <c r="M46" t="s">
        <v>125</v>
      </c>
      <c r="N46" s="3">
        <v>30304</v>
      </c>
      <c r="O46" s="133">
        <v>3</v>
      </c>
    </row>
    <row r="47" ht="16.5" spans="1:15">
      <c r="A47" s="3">
        <v>30305</v>
      </c>
      <c r="B47" s="3"/>
      <c r="C47" s="3" t="s">
        <v>44</v>
      </c>
      <c r="D47" s="23" t="s">
        <v>104</v>
      </c>
      <c r="E47" s="129">
        <v>46</v>
      </c>
      <c r="F47" s="130" t="s">
        <v>126</v>
      </c>
      <c r="G47" s="129">
        <v>1046</v>
      </c>
      <c r="H47" s="129">
        <v>317</v>
      </c>
      <c r="I47" s="129">
        <v>4562</v>
      </c>
      <c r="J47" s="129">
        <v>432</v>
      </c>
      <c r="K47" s="129" t="s">
        <v>127</v>
      </c>
      <c r="L47" s="129">
        <v>221201</v>
      </c>
      <c r="M47" t="s">
        <v>128</v>
      </c>
      <c r="N47" s="3">
        <v>30305</v>
      </c>
      <c r="O47" s="133">
        <v>3</v>
      </c>
    </row>
    <row r="48" ht="16.5" spans="1:15">
      <c r="A48" s="3">
        <v>40301</v>
      </c>
      <c r="B48" s="3"/>
      <c r="C48" s="3" t="s">
        <v>65</v>
      </c>
      <c r="D48" s="23" t="s">
        <v>129</v>
      </c>
      <c r="E48" s="129">
        <v>47</v>
      </c>
      <c r="F48" s="130" t="s">
        <v>130</v>
      </c>
      <c r="G48" s="129">
        <v>1419</v>
      </c>
      <c r="H48" s="129">
        <v>405</v>
      </c>
      <c r="I48" s="129">
        <v>6270</v>
      </c>
      <c r="J48" s="129">
        <v>543</v>
      </c>
      <c r="K48" s="129" t="s">
        <v>131</v>
      </c>
      <c r="L48" s="129">
        <v>281201</v>
      </c>
      <c r="M48" t="s">
        <v>132</v>
      </c>
      <c r="N48" s="3">
        <v>40301</v>
      </c>
      <c r="O48" s="133">
        <v>3</v>
      </c>
    </row>
    <row r="49" ht="16.5" spans="1:15">
      <c r="A49" s="3">
        <v>50301</v>
      </c>
      <c r="B49" s="3"/>
      <c r="C49" s="3" t="s">
        <v>44</v>
      </c>
      <c r="D49" s="23" t="s">
        <v>133</v>
      </c>
      <c r="E49" s="129">
        <v>48</v>
      </c>
      <c r="F49" s="130" t="s">
        <v>134</v>
      </c>
      <c r="G49" s="129">
        <v>1051</v>
      </c>
      <c r="H49" s="129">
        <v>406</v>
      </c>
      <c r="I49" s="129">
        <v>6128</v>
      </c>
      <c r="J49" s="129">
        <v>496</v>
      </c>
      <c r="K49" s="129" t="s">
        <v>135</v>
      </c>
      <c r="L49" s="129">
        <v>282201</v>
      </c>
      <c r="M49" t="s">
        <v>136</v>
      </c>
      <c r="N49" s="3">
        <v>50301</v>
      </c>
      <c r="O49" s="133">
        <v>3</v>
      </c>
    </row>
    <row r="50" ht="16.5" spans="1:15">
      <c r="A50" s="3">
        <v>20304</v>
      </c>
      <c r="B50" s="3"/>
      <c r="C50" s="3" t="s">
        <v>65</v>
      </c>
      <c r="D50" s="23" t="s">
        <v>45</v>
      </c>
      <c r="E50" s="129">
        <v>49</v>
      </c>
      <c r="F50" s="130" t="s">
        <v>98</v>
      </c>
      <c r="G50" s="129">
        <v>1547</v>
      </c>
      <c r="H50" s="129">
        <v>420</v>
      </c>
      <c r="I50" s="129">
        <v>6609</v>
      </c>
      <c r="J50" s="129">
        <v>559</v>
      </c>
      <c r="K50" s="129" t="s">
        <v>99</v>
      </c>
      <c r="L50" s="129">
        <v>278201</v>
      </c>
      <c r="M50" t="s">
        <v>100</v>
      </c>
      <c r="N50" s="3">
        <v>20304</v>
      </c>
      <c r="O50" s="133">
        <v>3</v>
      </c>
    </row>
    <row r="52" spans="1:19">
      <c r="A52" s="129">
        <v>10501</v>
      </c>
      <c r="C52" s="129" t="s">
        <v>85</v>
      </c>
      <c r="D52" s="129" t="s">
        <v>61</v>
      </c>
      <c r="E52" s="129">
        <v>576</v>
      </c>
      <c r="F52" s="129" t="s">
        <v>137</v>
      </c>
      <c r="G52" s="129">
        <v>2038596</v>
      </c>
      <c r="H52" s="129">
        <v>4889</v>
      </c>
      <c r="I52" s="129">
        <v>21464529</v>
      </c>
      <c r="J52" s="129">
        <v>3479</v>
      </c>
      <c r="K52" s="129" t="s">
        <v>138</v>
      </c>
      <c r="L52" s="129" t="s">
        <v>139</v>
      </c>
      <c r="M52" s="129" t="s">
        <v>140</v>
      </c>
      <c r="N52" s="129">
        <v>10501</v>
      </c>
      <c r="O52" s="129">
        <v>5</v>
      </c>
      <c r="P52" s="129">
        <f>ROUNDUP(G52,0)</f>
        <v>2038596</v>
      </c>
      <c r="Q52" s="129">
        <f>ROUNDUP(H52,0)</f>
        <v>4889</v>
      </c>
      <c r="R52" s="129">
        <f>ROUNDUP(I52,0)</f>
        <v>21464529</v>
      </c>
      <c r="S52" s="129">
        <f>ROUNDUP(J52,0)</f>
        <v>3479</v>
      </c>
    </row>
    <row r="53" spans="1:19">
      <c r="A53" s="129">
        <v>10502</v>
      </c>
      <c r="C53" s="129" t="s">
        <v>65</v>
      </c>
      <c r="D53" s="129" t="s">
        <v>61</v>
      </c>
      <c r="E53" s="129">
        <v>579</v>
      </c>
      <c r="F53" s="129" t="s">
        <v>141</v>
      </c>
      <c r="G53" s="129">
        <v>2111676</v>
      </c>
      <c r="H53" s="129">
        <v>3998</v>
      </c>
      <c r="I53" s="129">
        <v>17001932</v>
      </c>
      <c r="J53" s="129">
        <v>3284</v>
      </c>
      <c r="K53" s="129" t="s">
        <v>142</v>
      </c>
      <c r="L53" s="129" t="s">
        <v>143</v>
      </c>
      <c r="M53" s="129" t="s">
        <v>144</v>
      </c>
      <c r="N53" s="129">
        <v>10502</v>
      </c>
      <c r="O53" s="129">
        <v>5</v>
      </c>
      <c r="P53" s="129">
        <f t="shared" ref="P53:P84" si="0">ROUNDUP(G53,0)</f>
        <v>2111676</v>
      </c>
      <c r="Q53" s="129">
        <f t="shared" ref="Q53:Q84" si="1">ROUNDUP(H53,0)</f>
        <v>3998</v>
      </c>
      <c r="R53" s="129">
        <f t="shared" ref="R53:R84" si="2">ROUNDUP(I53,0)</f>
        <v>17001932</v>
      </c>
      <c r="S53" s="129">
        <f t="shared" ref="S53:S84" si="3">ROUNDUP(J53,0)</f>
        <v>3284</v>
      </c>
    </row>
    <row r="54" spans="1:19">
      <c r="A54" s="129">
        <v>10503</v>
      </c>
      <c r="C54" s="129" t="s">
        <v>65</v>
      </c>
      <c r="D54" s="129" t="s">
        <v>61</v>
      </c>
      <c r="E54" s="129">
        <v>582</v>
      </c>
      <c r="F54" s="129" t="s">
        <v>145</v>
      </c>
      <c r="G54" s="129">
        <v>2223686</v>
      </c>
      <c r="H54" s="129">
        <v>4094</v>
      </c>
      <c r="I54" s="129">
        <v>17948093</v>
      </c>
      <c r="J54" s="129">
        <v>3344</v>
      </c>
      <c r="K54" s="129" t="s">
        <v>146</v>
      </c>
      <c r="L54" s="129" t="s">
        <v>147</v>
      </c>
      <c r="M54" s="129" t="s">
        <v>148</v>
      </c>
      <c r="N54" s="129">
        <v>10503</v>
      </c>
      <c r="O54" s="129">
        <v>5</v>
      </c>
      <c r="P54" s="129">
        <f t="shared" si="0"/>
        <v>2223686</v>
      </c>
      <c r="Q54" s="129">
        <f t="shared" si="1"/>
        <v>4094</v>
      </c>
      <c r="R54" s="129">
        <f t="shared" si="2"/>
        <v>17948093</v>
      </c>
      <c r="S54" s="129">
        <f t="shared" si="3"/>
        <v>3344</v>
      </c>
    </row>
    <row r="55" spans="1:19">
      <c r="A55" s="129">
        <v>10504</v>
      </c>
      <c r="C55" s="129" t="s">
        <v>72</v>
      </c>
      <c r="D55" s="129" t="s">
        <v>61</v>
      </c>
      <c r="E55" s="129">
        <v>585</v>
      </c>
      <c r="F55" s="129" t="s">
        <v>149</v>
      </c>
      <c r="G55" s="129">
        <v>1044705</v>
      </c>
      <c r="H55" s="129">
        <v>2852</v>
      </c>
      <c r="I55" s="129">
        <v>9860153</v>
      </c>
      <c r="J55" s="129">
        <v>2677</v>
      </c>
      <c r="K55" s="129" t="s">
        <v>150</v>
      </c>
      <c r="L55" s="129" t="s">
        <v>151</v>
      </c>
      <c r="M55" s="129" t="s">
        <v>152</v>
      </c>
      <c r="N55" s="129">
        <v>10504</v>
      </c>
      <c r="O55" s="129">
        <v>5</v>
      </c>
      <c r="P55" s="129">
        <f t="shared" si="0"/>
        <v>1044705</v>
      </c>
      <c r="Q55" s="129">
        <f t="shared" si="1"/>
        <v>2852</v>
      </c>
      <c r="R55" s="129">
        <f t="shared" si="2"/>
        <v>9860153</v>
      </c>
      <c r="S55" s="129">
        <f t="shared" si="3"/>
        <v>2677</v>
      </c>
    </row>
    <row r="56" spans="1:19">
      <c r="A56" s="129">
        <v>10505</v>
      </c>
      <c r="C56" s="129" t="s">
        <v>44</v>
      </c>
      <c r="D56" s="129" t="s">
        <v>61</v>
      </c>
      <c r="E56" s="129">
        <v>588</v>
      </c>
      <c r="F56" s="129" t="s">
        <v>153</v>
      </c>
      <c r="G56" s="129">
        <v>1718853</v>
      </c>
      <c r="H56" s="129">
        <v>1875</v>
      </c>
      <c r="I56" s="129">
        <v>16227354</v>
      </c>
      <c r="J56" s="129">
        <v>2180</v>
      </c>
      <c r="K56" s="129" t="s">
        <v>154</v>
      </c>
      <c r="L56" s="129" t="s">
        <v>155</v>
      </c>
      <c r="M56" s="129" t="s">
        <v>156</v>
      </c>
      <c r="N56" s="129">
        <v>10505</v>
      </c>
      <c r="O56" s="129">
        <v>5</v>
      </c>
      <c r="P56" s="129">
        <f t="shared" si="0"/>
        <v>1718853</v>
      </c>
      <c r="Q56" s="129">
        <f t="shared" si="1"/>
        <v>1875</v>
      </c>
      <c r="R56" s="129">
        <f t="shared" si="2"/>
        <v>16227354</v>
      </c>
      <c r="S56" s="129">
        <f t="shared" si="3"/>
        <v>2180</v>
      </c>
    </row>
    <row r="57" spans="1:19">
      <c r="A57" s="129">
        <v>10507</v>
      </c>
      <c r="C57" s="129" t="s">
        <v>65</v>
      </c>
      <c r="D57" s="129" t="s">
        <v>61</v>
      </c>
      <c r="E57" s="129">
        <v>591</v>
      </c>
      <c r="F57" s="129" t="s">
        <v>157</v>
      </c>
      <c r="G57" s="129">
        <v>2596641</v>
      </c>
      <c r="H57" s="129">
        <v>4396</v>
      </c>
      <c r="I57" s="129">
        <v>21114386</v>
      </c>
      <c r="J57" s="129">
        <v>3530</v>
      </c>
      <c r="K57" s="129" t="s">
        <v>158</v>
      </c>
      <c r="L57" s="129" t="s">
        <v>159</v>
      </c>
      <c r="M57" s="129" t="s">
        <v>160</v>
      </c>
      <c r="N57" s="129">
        <v>10507</v>
      </c>
      <c r="O57" s="129">
        <v>5</v>
      </c>
      <c r="P57" s="129">
        <f t="shared" si="0"/>
        <v>2596641</v>
      </c>
      <c r="Q57" s="129">
        <f t="shared" si="1"/>
        <v>4396</v>
      </c>
      <c r="R57" s="129">
        <f t="shared" si="2"/>
        <v>21114386</v>
      </c>
      <c r="S57" s="129">
        <f t="shared" si="3"/>
        <v>3530</v>
      </c>
    </row>
    <row r="58" spans="1:19">
      <c r="A58" s="129">
        <v>10510</v>
      </c>
      <c r="C58" s="129" t="s">
        <v>65</v>
      </c>
      <c r="D58" s="129" t="s">
        <v>61</v>
      </c>
      <c r="E58" s="129">
        <v>594</v>
      </c>
      <c r="F58" s="129" t="s">
        <v>161</v>
      </c>
      <c r="G58" s="129">
        <v>2734374</v>
      </c>
      <c r="H58" s="129">
        <v>4502</v>
      </c>
      <c r="I58" s="129">
        <v>22289406</v>
      </c>
      <c r="J58" s="129">
        <v>3665</v>
      </c>
      <c r="K58" s="129" t="s">
        <v>162</v>
      </c>
      <c r="L58" s="129" t="s">
        <v>163</v>
      </c>
      <c r="M58" s="129" t="s">
        <v>164</v>
      </c>
      <c r="N58" s="129">
        <v>10510</v>
      </c>
      <c r="O58" s="129">
        <v>5</v>
      </c>
      <c r="P58" s="129">
        <f t="shared" si="0"/>
        <v>2734374</v>
      </c>
      <c r="Q58" s="129">
        <f t="shared" si="1"/>
        <v>4502</v>
      </c>
      <c r="R58" s="129">
        <f t="shared" si="2"/>
        <v>22289406</v>
      </c>
      <c r="S58" s="129">
        <f t="shared" si="3"/>
        <v>3665</v>
      </c>
    </row>
    <row r="59" spans="1:19">
      <c r="A59" s="129">
        <v>10511</v>
      </c>
      <c r="C59" s="129" t="s">
        <v>85</v>
      </c>
      <c r="D59" s="129" t="s">
        <v>61</v>
      </c>
      <c r="E59" s="129">
        <v>597</v>
      </c>
      <c r="F59" s="129" t="s">
        <v>165</v>
      </c>
      <c r="G59" s="129">
        <v>2945152</v>
      </c>
      <c r="H59" s="129">
        <v>5812</v>
      </c>
      <c r="I59" s="129">
        <v>31583740</v>
      </c>
      <c r="J59" s="129">
        <v>4151</v>
      </c>
      <c r="K59" s="143" t="s">
        <v>166</v>
      </c>
      <c r="L59" s="129">
        <v>518403</v>
      </c>
      <c r="M59" s="129" t="s">
        <v>167</v>
      </c>
      <c r="N59" s="129">
        <v>10511</v>
      </c>
      <c r="O59" s="129">
        <v>5</v>
      </c>
      <c r="P59" s="129">
        <f t="shared" si="0"/>
        <v>2945152</v>
      </c>
      <c r="Q59" s="129">
        <f t="shared" si="1"/>
        <v>5812</v>
      </c>
      <c r="R59" s="129">
        <f t="shared" si="2"/>
        <v>31583740</v>
      </c>
      <c r="S59" s="129">
        <f t="shared" si="3"/>
        <v>4151</v>
      </c>
    </row>
    <row r="60" spans="1:19">
      <c r="A60" s="129">
        <v>10512</v>
      </c>
      <c r="C60" s="129" t="s">
        <v>44</v>
      </c>
      <c r="D60" s="129" t="s">
        <v>61</v>
      </c>
      <c r="E60" s="129">
        <v>600</v>
      </c>
      <c r="F60" s="129" t="s">
        <v>168</v>
      </c>
      <c r="G60" s="129">
        <v>2056096</v>
      </c>
      <c r="H60" s="129">
        <v>1978</v>
      </c>
      <c r="I60" s="129">
        <v>20058370</v>
      </c>
      <c r="J60" s="129">
        <v>2322</v>
      </c>
      <c r="K60" s="129" t="s">
        <v>169</v>
      </c>
      <c r="L60" s="129" t="s">
        <v>170</v>
      </c>
      <c r="M60" s="129" t="s">
        <v>171</v>
      </c>
      <c r="N60" s="129">
        <v>10512</v>
      </c>
      <c r="O60" s="129">
        <v>5</v>
      </c>
      <c r="P60" s="129">
        <f t="shared" si="0"/>
        <v>2056096</v>
      </c>
      <c r="Q60" s="129">
        <f t="shared" si="1"/>
        <v>1978</v>
      </c>
      <c r="R60" s="129">
        <f t="shared" si="2"/>
        <v>20058370</v>
      </c>
      <c r="S60" s="129">
        <f t="shared" si="3"/>
        <v>2322</v>
      </c>
    </row>
    <row r="61" spans="1:19">
      <c r="A61" s="129">
        <v>20501</v>
      </c>
      <c r="C61" s="129" t="s">
        <v>44</v>
      </c>
      <c r="D61" s="129" t="s">
        <v>45</v>
      </c>
      <c r="E61" s="129">
        <v>603</v>
      </c>
      <c r="F61" s="129" t="s">
        <v>172</v>
      </c>
      <c r="G61" s="129">
        <v>2268997</v>
      </c>
      <c r="H61" s="129">
        <v>1967</v>
      </c>
      <c r="I61" s="129">
        <v>20735162</v>
      </c>
      <c r="J61" s="129">
        <v>2406</v>
      </c>
      <c r="K61" s="129" t="s">
        <v>173</v>
      </c>
      <c r="L61" s="129" t="s">
        <v>174</v>
      </c>
      <c r="M61" s="129" t="s">
        <v>175</v>
      </c>
      <c r="N61" s="129">
        <v>20501</v>
      </c>
      <c r="O61" s="129">
        <v>5</v>
      </c>
      <c r="P61" s="129">
        <f t="shared" si="0"/>
        <v>2268997</v>
      </c>
      <c r="Q61" s="129">
        <f t="shared" si="1"/>
        <v>1967</v>
      </c>
      <c r="R61" s="129">
        <f t="shared" si="2"/>
        <v>20735162</v>
      </c>
      <c r="S61" s="129">
        <f t="shared" si="3"/>
        <v>2406</v>
      </c>
    </row>
    <row r="62" spans="1:19">
      <c r="A62" s="129">
        <v>20502</v>
      </c>
      <c r="C62" s="129" t="s">
        <v>65</v>
      </c>
      <c r="D62" s="129" t="s">
        <v>45</v>
      </c>
      <c r="E62" s="129">
        <v>606</v>
      </c>
      <c r="F62" s="129" t="s">
        <v>176</v>
      </c>
      <c r="G62" s="129">
        <v>3463218</v>
      </c>
      <c r="H62" s="129">
        <v>4710</v>
      </c>
      <c r="I62" s="129">
        <v>27127186</v>
      </c>
      <c r="J62" s="129">
        <v>3940</v>
      </c>
      <c r="K62" s="129" t="s">
        <v>177</v>
      </c>
      <c r="L62" s="129" t="s">
        <v>178</v>
      </c>
      <c r="M62" s="129" t="s">
        <v>179</v>
      </c>
      <c r="N62" s="129">
        <v>20502</v>
      </c>
      <c r="O62" s="129">
        <v>5</v>
      </c>
      <c r="P62" s="129">
        <f t="shared" si="0"/>
        <v>3463218</v>
      </c>
      <c r="Q62" s="129">
        <f t="shared" si="1"/>
        <v>4710</v>
      </c>
      <c r="R62" s="129">
        <f t="shared" si="2"/>
        <v>27127186</v>
      </c>
      <c r="S62" s="129">
        <f t="shared" si="3"/>
        <v>3940</v>
      </c>
    </row>
    <row r="63" spans="1:19">
      <c r="A63" s="129">
        <v>20504</v>
      </c>
      <c r="C63" s="129" t="s">
        <v>72</v>
      </c>
      <c r="D63" s="129" t="s">
        <v>45</v>
      </c>
      <c r="E63" s="129">
        <v>609</v>
      </c>
      <c r="F63" s="129" t="s">
        <v>180</v>
      </c>
      <c r="G63" s="129">
        <v>1594990</v>
      </c>
      <c r="H63" s="129">
        <v>3232</v>
      </c>
      <c r="I63" s="129">
        <v>14406339</v>
      </c>
      <c r="J63" s="129">
        <v>3118</v>
      </c>
      <c r="K63" s="143" t="s">
        <v>181</v>
      </c>
      <c r="L63" s="129" t="s">
        <v>182</v>
      </c>
      <c r="M63" s="129" t="s">
        <v>183</v>
      </c>
      <c r="N63" s="129">
        <v>20504</v>
      </c>
      <c r="O63" s="129">
        <v>5</v>
      </c>
      <c r="P63" s="129">
        <f t="shared" si="0"/>
        <v>1594990</v>
      </c>
      <c r="Q63" s="129">
        <f t="shared" si="1"/>
        <v>3232</v>
      </c>
      <c r="R63" s="129">
        <f t="shared" si="2"/>
        <v>14406339</v>
      </c>
      <c r="S63" s="129">
        <f t="shared" si="3"/>
        <v>3118</v>
      </c>
    </row>
    <row r="64" spans="1:19">
      <c r="A64" s="129">
        <v>20505</v>
      </c>
      <c r="C64" s="129" t="s">
        <v>65</v>
      </c>
      <c r="D64" s="129" t="s">
        <v>45</v>
      </c>
      <c r="E64" s="129">
        <v>612</v>
      </c>
      <c r="F64" s="129" t="s">
        <v>184</v>
      </c>
      <c r="G64" s="129">
        <v>3840362</v>
      </c>
      <c r="H64" s="129">
        <v>4939</v>
      </c>
      <c r="I64" s="129">
        <v>30230465</v>
      </c>
      <c r="J64" s="129">
        <v>4085</v>
      </c>
      <c r="K64" s="129" t="s">
        <v>185</v>
      </c>
      <c r="L64" s="129" t="s">
        <v>186</v>
      </c>
      <c r="M64" s="129" t="s">
        <v>187</v>
      </c>
      <c r="N64" s="129">
        <v>20505</v>
      </c>
      <c r="O64" s="129">
        <v>5</v>
      </c>
      <c r="P64" s="129">
        <f t="shared" si="0"/>
        <v>3840362</v>
      </c>
      <c r="Q64" s="129">
        <f t="shared" si="1"/>
        <v>4939</v>
      </c>
      <c r="R64" s="129">
        <f t="shared" si="2"/>
        <v>30230465</v>
      </c>
      <c r="S64" s="129">
        <f t="shared" si="3"/>
        <v>4085</v>
      </c>
    </row>
    <row r="65" spans="1:19">
      <c r="A65" s="129">
        <v>20507</v>
      </c>
      <c r="C65" s="129" t="s">
        <v>85</v>
      </c>
      <c r="D65" s="129" t="s">
        <v>45</v>
      </c>
      <c r="E65" s="129">
        <v>615</v>
      </c>
      <c r="F65" s="129" t="s">
        <v>188</v>
      </c>
      <c r="G65" s="129">
        <v>4835013</v>
      </c>
      <c r="H65" s="129">
        <v>6113</v>
      </c>
      <c r="I65" s="129">
        <v>39324036</v>
      </c>
      <c r="J65" s="129">
        <v>4463</v>
      </c>
      <c r="K65" s="129" t="s">
        <v>189</v>
      </c>
      <c r="L65" s="129" t="s">
        <v>190</v>
      </c>
      <c r="M65" s="129" t="s">
        <v>191</v>
      </c>
      <c r="N65" s="129">
        <v>20507</v>
      </c>
      <c r="O65" s="129">
        <v>5</v>
      </c>
      <c r="P65" s="129">
        <f t="shared" si="0"/>
        <v>4835013</v>
      </c>
      <c r="Q65" s="129">
        <f t="shared" si="1"/>
        <v>6113</v>
      </c>
      <c r="R65" s="129">
        <f t="shared" si="2"/>
        <v>39324036</v>
      </c>
      <c r="S65" s="129">
        <f t="shared" si="3"/>
        <v>4463</v>
      </c>
    </row>
    <row r="66" spans="1:19">
      <c r="A66" s="129">
        <v>20508</v>
      </c>
      <c r="C66" s="129" t="s">
        <v>44</v>
      </c>
      <c r="D66" s="129" t="s">
        <v>45</v>
      </c>
      <c r="E66" s="129">
        <v>618</v>
      </c>
      <c r="F66" s="129" t="s">
        <v>192</v>
      </c>
      <c r="G66" s="129">
        <v>2909645</v>
      </c>
      <c r="H66" s="129">
        <v>2168</v>
      </c>
      <c r="I66" s="129">
        <v>27025102</v>
      </c>
      <c r="J66" s="129">
        <v>2603</v>
      </c>
      <c r="K66" s="129" t="s">
        <v>193</v>
      </c>
      <c r="L66" s="129" t="s">
        <v>194</v>
      </c>
      <c r="M66" s="129" t="s">
        <v>195</v>
      </c>
      <c r="N66" s="129">
        <v>20508</v>
      </c>
      <c r="O66" s="129">
        <v>5</v>
      </c>
      <c r="P66" s="129">
        <f t="shared" si="0"/>
        <v>2909645</v>
      </c>
      <c r="Q66" s="129">
        <f t="shared" si="1"/>
        <v>2168</v>
      </c>
      <c r="R66" s="129">
        <f t="shared" si="2"/>
        <v>27025102</v>
      </c>
      <c r="S66" s="129">
        <f t="shared" si="3"/>
        <v>2603</v>
      </c>
    </row>
    <row r="67" spans="1:19">
      <c r="A67" s="129">
        <v>20509</v>
      </c>
      <c r="C67" s="129" t="s">
        <v>44</v>
      </c>
      <c r="D67" s="129" t="s">
        <v>45</v>
      </c>
      <c r="E67" s="129">
        <v>621</v>
      </c>
      <c r="F67" s="129" t="s">
        <v>196</v>
      </c>
      <c r="G67" s="129">
        <v>3058026</v>
      </c>
      <c r="H67" s="129">
        <v>2210</v>
      </c>
      <c r="I67" s="129">
        <v>28495699</v>
      </c>
      <c r="J67" s="129">
        <v>2722</v>
      </c>
      <c r="K67" s="143" t="s">
        <v>197</v>
      </c>
      <c r="L67" s="129" t="s">
        <v>198</v>
      </c>
      <c r="M67" s="143" t="s">
        <v>199</v>
      </c>
      <c r="N67" s="129">
        <v>20509</v>
      </c>
      <c r="O67" s="129">
        <v>5</v>
      </c>
      <c r="P67" s="129">
        <f t="shared" si="0"/>
        <v>3058026</v>
      </c>
      <c r="Q67" s="129">
        <f t="shared" si="1"/>
        <v>2210</v>
      </c>
      <c r="R67" s="129">
        <f t="shared" si="2"/>
        <v>28495699</v>
      </c>
      <c r="S67" s="129">
        <f t="shared" si="3"/>
        <v>2722</v>
      </c>
    </row>
    <row r="68" spans="1:19">
      <c r="A68" s="129">
        <v>20511</v>
      </c>
      <c r="C68" s="129" t="s">
        <v>72</v>
      </c>
      <c r="D68" s="129" t="s">
        <v>45</v>
      </c>
      <c r="E68" s="129">
        <v>624</v>
      </c>
      <c r="F68" s="129" t="s">
        <v>200</v>
      </c>
      <c r="G68" s="129">
        <v>2041570</v>
      </c>
      <c r="H68" s="129">
        <v>3597</v>
      </c>
      <c r="I68" s="129">
        <v>18496041</v>
      </c>
      <c r="J68" s="129">
        <v>3421</v>
      </c>
      <c r="K68" s="143" t="s">
        <v>201</v>
      </c>
      <c r="L68" s="129" t="s">
        <v>202</v>
      </c>
      <c r="M68" s="143" t="s">
        <v>203</v>
      </c>
      <c r="N68" s="129">
        <v>20511</v>
      </c>
      <c r="O68" s="129">
        <v>5</v>
      </c>
      <c r="P68" s="129">
        <f t="shared" si="0"/>
        <v>2041570</v>
      </c>
      <c r="Q68" s="129">
        <f t="shared" si="1"/>
        <v>3597</v>
      </c>
      <c r="R68" s="129">
        <f t="shared" si="2"/>
        <v>18496041</v>
      </c>
      <c r="S68" s="129">
        <f t="shared" si="3"/>
        <v>3421</v>
      </c>
    </row>
    <row r="69" spans="1:19">
      <c r="A69" s="129">
        <v>20512</v>
      </c>
      <c r="C69" s="129" t="s">
        <v>85</v>
      </c>
      <c r="D69" s="129" t="s">
        <v>45</v>
      </c>
      <c r="E69" s="129">
        <v>627</v>
      </c>
      <c r="F69" s="129" t="s">
        <v>204</v>
      </c>
      <c r="G69" s="129">
        <v>5966210</v>
      </c>
      <c r="H69" s="129">
        <v>6748</v>
      </c>
      <c r="I69" s="129">
        <v>49035517</v>
      </c>
      <c r="J69" s="129">
        <v>4897</v>
      </c>
      <c r="K69" s="129" t="s">
        <v>205</v>
      </c>
      <c r="L69" s="129" t="s">
        <v>206</v>
      </c>
      <c r="M69" s="129" t="s">
        <v>207</v>
      </c>
      <c r="N69" s="129">
        <v>20512</v>
      </c>
      <c r="O69" s="129">
        <v>5</v>
      </c>
      <c r="P69" s="129">
        <f t="shared" si="0"/>
        <v>5966210</v>
      </c>
      <c r="Q69" s="129">
        <f t="shared" si="1"/>
        <v>6748</v>
      </c>
      <c r="R69" s="129">
        <f t="shared" si="2"/>
        <v>49035517</v>
      </c>
      <c r="S69" s="129">
        <f t="shared" si="3"/>
        <v>4897</v>
      </c>
    </row>
    <row r="70" spans="1:19">
      <c r="A70" s="129">
        <v>30501</v>
      </c>
      <c r="C70" s="129" t="s">
        <v>72</v>
      </c>
      <c r="D70" s="129" t="s">
        <v>104</v>
      </c>
      <c r="E70" s="129">
        <v>630</v>
      </c>
      <c r="F70" s="129" t="s">
        <v>208</v>
      </c>
      <c r="G70" s="129">
        <v>2316039</v>
      </c>
      <c r="H70" s="129">
        <v>3665</v>
      </c>
      <c r="I70" s="129">
        <v>20049341</v>
      </c>
      <c r="J70" s="129">
        <v>3603</v>
      </c>
      <c r="K70" s="129" t="s">
        <v>209</v>
      </c>
      <c r="L70" s="129" t="s">
        <v>210</v>
      </c>
      <c r="M70" s="129" t="s">
        <v>211</v>
      </c>
      <c r="N70" s="129">
        <v>30501</v>
      </c>
      <c r="O70" s="129">
        <v>5</v>
      </c>
      <c r="P70" s="129">
        <f t="shared" si="0"/>
        <v>2316039</v>
      </c>
      <c r="Q70" s="129">
        <f t="shared" si="1"/>
        <v>3665</v>
      </c>
      <c r="R70" s="129">
        <f t="shared" si="2"/>
        <v>20049341</v>
      </c>
      <c r="S70" s="129">
        <f t="shared" si="3"/>
        <v>3603</v>
      </c>
    </row>
    <row r="71" spans="1:19">
      <c r="A71" s="129">
        <v>30502</v>
      </c>
      <c r="C71" s="129" t="s">
        <v>72</v>
      </c>
      <c r="D71" s="129" t="s">
        <v>104</v>
      </c>
      <c r="E71" s="129">
        <v>633</v>
      </c>
      <c r="F71" s="129" t="s">
        <v>212</v>
      </c>
      <c r="G71" s="129">
        <v>2433252</v>
      </c>
      <c r="H71" s="129">
        <v>3745</v>
      </c>
      <c r="I71" s="129">
        <v>21076822</v>
      </c>
      <c r="J71" s="129">
        <v>3663</v>
      </c>
      <c r="K71" s="129" t="s">
        <v>213</v>
      </c>
      <c r="L71" s="129" t="s">
        <v>214</v>
      </c>
      <c r="M71" s="129" t="s">
        <v>215</v>
      </c>
      <c r="N71" s="129">
        <v>30502</v>
      </c>
      <c r="O71" s="129">
        <v>5</v>
      </c>
      <c r="P71" s="129">
        <f t="shared" si="0"/>
        <v>2433252</v>
      </c>
      <c r="Q71" s="129">
        <f t="shared" si="1"/>
        <v>3745</v>
      </c>
      <c r="R71" s="129">
        <f t="shared" si="2"/>
        <v>21076822</v>
      </c>
      <c r="S71" s="129">
        <f t="shared" si="3"/>
        <v>3663</v>
      </c>
    </row>
    <row r="72" spans="1:19">
      <c r="A72" s="129">
        <v>30506</v>
      </c>
      <c r="C72" s="129" t="s">
        <v>65</v>
      </c>
      <c r="D72" s="129" t="s">
        <v>104</v>
      </c>
      <c r="E72" s="129">
        <v>636</v>
      </c>
      <c r="F72" s="129" t="s">
        <v>216</v>
      </c>
      <c r="G72" s="129">
        <v>5919616</v>
      </c>
      <c r="H72" s="129">
        <v>5820</v>
      </c>
      <c r="I72" s="129">
        <v>45672031</v>
      </c>
      <c r="J72" s="129">
        <v>4858</v>
      </c>
      <c r="K72" s="129" t="s">
        <v>217</v>
      </c>
      <c r="L72" s="129" t="s">
        <v>218</v>
      </c>
      <c r="M72" s="129" t="s">
        <v>219</v>
      </c>
      <c r="N72" s="129">
        <v>30506</v>
      </c>
      <c r="O72" s="129">
        <v>5</v>
      </c>
      <c r="P72" s="129">
        <f t="shared" si="0"/>
        <v>5919616</v>
      </c>
      <c r="Q72" s="129">
        <f t="shared" si="1"/>
        <v>5820</v>
      </c>
      <c r="R72" s="129">
        <f t="shared" si="2"/>
        <v>45672031</v>
      </c>
      <c r="S72" s="129">
        <f t="shared" si="3"/>
        <v>4858</v>
      </c>
    </row>
    <row r="73" spans="1:19">
      <c r="A73" s="129">
        <v>30507</v>
      </c>
      <c r="C73" s="129" t="s">
        <v>85</v>
      </c>
      <c r="D73" s="129" t="s">
        <v>104</v>
      </c>
      <c r="E73" s="129">
        <v>639</v>
      </c>
      <c r="F73" s="129" t="s">
        <v>220</v>
      </c>
      <c r="G73" s="129">
        <v>6432868</v>
      </c>
      <c r="H73" s="129">
        <v>7639</v>
      </c>
      <c r="I73" s="129">
        <v>65762448</v>
      </c>
      <c r="J73" s="129">
        <v>5372</v>
      </c>
      <c r="K73" s="129" t="s">
        <v>221</v>
      </c>
      <c r="L73" s="129" t="s">
        <v>222</v>
      </c>
      <c r="M73" s="129" t="s">
        <v>223</v>
      </c>
      <c r="N73" s="129">
        <v>30507</v>
      </c>
      <c r="O73" s="129">
        <v>5</v>
      </c>
      <c r="P73" s="129">
        <f t="shared" si="0"/>
        <v>6432868</v>
      </c>
      <c r="Q73" s="129">
        <f t="shared" si="1"/>
        <v>7639</v>
      </c>
      <c r="R73" s="129">
        <f t="shared" si="2"/>
        <v>65762448</v>
      </c>
      <c r="S73" s="129">
        <f t="shared" si="3"/>
        <v>5372</v>
      </c>
    </row>
    <row r="74" spans="1:19">
      <c r="A74" s="129">
        <v>30508</v>
      </c>
      <c r="C74" s="129" t="s">
        <v>44</v>
      </c>
      <c r="D74" s="129" t="s">
        <v>104</v>
      </c>
      <c r="E74" s="129">
        <v>642</v>
      </c>
      <c r="F74" s="129" t="s">
        <v>224</v>
      </c>
      <c r="G74" s="129">
        <v>4414120</v>
      </c>
      <c r="H74" s="129">
        <v>2469</v>
      </c>
      <c r="I74" s="129">
        <v>40465905</v>
      </c>
      <c r="J74" s="129">
        <v>3040</v>
      </c>
      <c r="K74" s="129" t="s">
        <v>225</v>
      </c>
      <c r="L74" s="129" t="s">
        <v>226</v>
      </c>
      <c r="M74" s="129" t="s">
        <v>227</v>
      </c>
      <c r="N74" s="129">
        <v>30508</v>
      </c>
      <c r="O74" s="129">
        <v>5</v>
      </c>
      <c r="P74" s="129">
        <f t="shared" si="0"/>
        <v>4414120</v>
      </c>
      <c r="Q74" s="129">
        <f t="shared" si="1"/>
        <v>2469</v>
      </c>
      <c r="R74" s="129">
        <f t="shared" si="2"/>
        <v>40465905</v>
      </c>
      <c r="S74" s="129">
        <f t="shared" si="3"/>
        <v>3040</v>
      </c>
    </row>
    <row r="75" spans="1:19">
      <c r="A75" s="129">
        <v>30509</v>
      </c>
      <c r="C75" s="129" t="s">
        <v>44</v>
      </c>
      <c r="D75" s="129" t="s">
        <v>104</v>
      </c>
      <c r="E75" s="129">
        <v>645</v>
      </c>
      <c r="F75" s="129" t="s">
        <v>228</v>
      </c>
      <c r="G75" s="129">
        <v>4639225</v>
      </c>
      <c r="H75" s="129">
        <v>2517</v>
      </c>
      <c r="I75" s="129">
        <v>42667897</v>
      </c>
      <c r="J75" s="129">
        <v>3176</v>
      </c>
      <c r="K75" s="143" t="s">
        <v>229</v>
      </c>
      <c r="L75" s="129" t="s">
        <v>230</v>
      </c>
      <c r="M75" s="143" t="s">
        <v>231</v>
      </c>
      <c r="N75" s="129">
        <v>30509</v>
      </c>
      <c r="O75" s="129">
        <v>5</v>
      </c>
      <c r="P75" s="129">
        <f t="shared" si="0"/>
        <v>4639225</v>
      </c>
      <c r="Q75" s="129">
        <f t="shared" si="1"/>
        <v>2517</v>
      </c>
      <c r="R75" s="129">
        <f t="shared" si="2"/>
        <v>42667897</v>
      </c>
      <c r="S75" s="129">
        <f t="shared" si="3"/>
        <v>3176</v>
      </c>
    </row>
    <row r="76" spans="1:19">
      <c r="A76" s="129">
        <v>30510</v>
      </c>
      <c r="C76" s="129" t="s">
        <v>65</v>
      </c>
      <c r="D76" s="129" t="s">
        <v>104</v>
      </c>
      <c r="E76" s="129">
        <v>648</v>
      </c>
      <c r="F76" s="129" t="s">
        <v>232</v>
      </c>
      <c r="G76" s="129">
        <v>7279108</v>
      </c>
      <c r="H76" s="129">
        <v>6401</v>
      </c>
      <c r="I76" s="129">
        <v>56719252</v>
      </c>
      <c r="J76" s="129">
        <v>5222</v>
      </c>
      <c r="K76" s="143" t="s">
        <v>233</v>
      </c>
      <c r="L76" s="129" t="s">
        <v>234</v>
      </c>
      <c r="M76" s="143" t="s">
        <v>235</v>
      </c>
      <c r="N76" s="129">
        <v>30510</v>
      </c>
      <c r="O76" s="129">
        <v>5</v>
      </c>
      <c r="P76" s="129">
        <f t="shared" si="0"/>
        <v>7279108</v>
      </c>
      <c r="Q76" s="129">
        <f t="shared" si="1"/>
        <v>6401</v>
      </c>
      <c r="R76" s="129">
        <f t="shared" si="2"/>
        <v>56719252</v>
      </c>
      <c r="S76" s="129">
        <f t="shared" si="3"/>
        <v>5222</v>
      </c>
    </row>
    <row r="77" spans="1:19">
      <c r="A77" s="129">
        <v>30511</v>
      </c>
      <c r="C77" s="129" t="s">
        <v>85</v>
      </c>
      <c r="D77" s="129" t="s">
        <v>104</v>
      </c>
      <c r="E77" s="129">
        <v>651</v>
      </c>
      <c r="F77" s="129" t="s">
        <v>236</v>
      </c>
      <c r="G77" s="129">
        <v>9260881</v>
      </c>
      <c r="H77" s="129">
        <v>8011</v>
      </c>
      <c r="I77" s="129">
        <v>74689796</v>
      </c>
      <c r="J77" s="129">
        <v>5728</v>
      </c>
      <c r="K77" s="129" t="s">
        <v>237</v>
      </c>
      <c r="L77" s="129" t="s">
        <v>238</v>
      </c>
      <c r="M77" s="129" t="s">
        <v>239</v>
      </c>
      <c r="N77" s="129">
        <v>30511</v>
      </c>
      <c r="O77" s="129">
        <v>5</v>
      </c>
      <c r="P77" s="129">
        <f t="shared" si="0"/>
        <v>9260881</v>
      </c>
      <c r="Q77" s="129">
        <f t="shared" si="1"/>
        <v>8011</v>
      </c>
      <c r="R77" s="129">
        <f t="shared" si="2"/>
        <v>74689796</v>
      </c>
      <c r="S77" s="129">
        <f t="shared" si="3"/>
        <v>5728</v>
      </c>
    </row>
    <row r="78" spans="1:19">
      <c r="A78" s="129">
        <v>30512</v>
      </c>
      <c r="C78" s="129" t="s">
        <v>65</v>
      </c>
      <c r="D78" s="129" t="s">
        <v>104</v>
      </c>
      <c r="E78" s="129">
        <v>654</v>
      </c>
      <c r="F78" s="129" t="s">
        <v>240</v>
      </c>
      <c r="G78" s="129">
        <v>8225550</v>
      </c>
      <c r="H78" s="129">
        <v>6889</v>
      </c>
      <c r="I78" s="129">
        <v>63866200</v>
      </c>
      <c r="J78" s="129">
        <v>5465</v>
      </c>
      <c r="K78" s="129" t="s">
        <v>241</v>
      </c>
      <c r="L78" s="129" t="s">
        <v>242</v>
      </c>
      <c r="M78" s="129" t="s">
        <v>243</v>
      </c>
      <c r="N78" s="129">
        <v>30512</v>
      </c>
      <c r="O78" s="129">
        <v>5</v>
      </c>
      <c r="P78" s="129">
        <f t="shared" si="0"/>
        <v>8225550</v>
      </c>
      <c r="Q78" s="129">
        <f t="shared" si="1"/>
        <v>6889</v>
      </c>
      <c r="R78" s="129">
        <f t="shared" si="2"/>
        <v>63866200</v>
      </c>
      <c r="S78" s="129">
        <f t="shared" si="3"/>
        <v>5465</v>
      </c>
    </row>
    <row r="79" spans="1:19">
      <c r="A79" s="129">
        <v>40503</v>
      </c>
      <c r="C79" s="129" t="s">
        <v>65</v>
      </c>
      <c r="D79" s="129" t="s">
        <v>129</v>
      </c>
      <c r="E79" s="129">
        <v>657</v>
      </c>
      <c r="F79" s="129" t="s">
        <v>244</v>
      </c>
      <c r="G79" s="129">
        <v>8742811</v>
      </c>
      <c r="H79" s="129">
        <v>7597</v>
      </c>
      <c r="I79" s="129">
        <v>73536855</v>
      </c>
      <c r="J79" s="129">
        <v>5773</v>
      </c>
      <c r="K79" s="129" t="s">
        <v>245</v>
      </c>
      <c r="L79" s="129" t="s">
        <v>246</v>
      </c>
      <c r="M79" s="129" t="s">
        <v>247</v>
      </c>
      <c r="N79" s="129">
        <v>40503</v>
      </c>
      <c r="O79" s="129">
        <v>5</v>
      </c>
      <c r="P79" s="129">
        <f t="shared" si="0"/>
        <v>8742811</v>
      </c>
      <c r="Q79" s="129">
        <f t="shared" si="1"/>
        <v>7597</v>
      </c>
      <c r="R79" s="129">
        <f t="shared" si="2"/>
        <v>73536855</v>
      </c>
      <c r="S79" s="129">
        <f t="shared" si="3"/>
        <v>5773</v>
      </c>
    </row>
    <row r="80" spans="1:19">
      <c r="A80" s="129">
        <v>40506</v>
      </c>
      <c r="C80" s="129" t="s">
        <v>85</v>
      </c>
      <c r="D80" s="129" t="s">
        <v>129</v>
      </c>
      <c r="E80" s="129">
        <v>660</v>
      </c>
      <c r="F80" s="129" t="s">
        <v>248</v>
      </c>
      <c r="G80" s="129">
        <v>9603324</v>
      </c>
      <c r="H80" s="129">
        <v>9989</v>
      </c>
      <c r="I80" s="129">
        <v>106680655</v>
      </c>
      <c r="J80" s="129">
        <v>6396</v>
      </c>
      <c r="K80" s="129" t="s">
        <v>249</v>
      </c>
      <c r="L80" s="129" t="s">
        <v>250</v>
      </c>
      <c r="M80" s="129" t="s">
        <v>251</v>
      </c>
      <c r="N80" s="129">
        <v>40506</v>
      </c>
      <c r="O80" s="129">
        <v>5</v>
      </c>
      <c r="P80" s="129">
        <f t="shared" si="0"/>
        <v>9603324</v>
      </c>
      <c r="Q80" s="129">
        <f t="shared" si="1"/>
        <v>9989</v>
      </c>
      <c r="R80" s="129">
        <f t="shared" si="2"/>
        <v>106680655</v>
      </c>
      <c r="S80" s="129">
        <f t="shared" si="3"/>
        <v>6396</v>
      </c>
    </row>
    <row r="81" spans="1:19">
      <c r="A81" s="129">
        <v>40509</v>
      </c>
      <c r="C81" s="129" t="s">
        <v>65</v>
      </c>
      <c r="D81" s="129" t="s">
        <v>129</v>
      </c>
      <c r="E81" s="129">
        <v>663</v>
      </c>
      <c r="F81" s="129" t="s">
        <v>252</v>
      </c>
      <c r="G81" s="129">
        <v>9694902</v>
      </c>
      <c r="H81" s="129">
        <v>7967</v>
      </c>
      <c r="I81" s="129">
        <v>81949279</v>
      </c>
      <c r="J81" s="129">
        <v>5985</v>
      </c>
      <c r="K81" s="143" t="s">
        <v>253</v>
      </c>
      <c r="L81" s="129" t="s">
        <v>254</v>
      </c>
      <c r="M81" s="143" t="s">
        <v>255</v>
      </c>
      <c r="N81" s="129">
        <v>40509</v>
      </c>
      <c r="O81" s="129">
        <v>5</v>
      </c>
      <c r="P81" s="129">
        <f t="shared" si="0"/>
        <v>9694902</v>
      </c>
      <c r="Q81" s="129">
        <f t="shared" si="1"/>
        <v>7967</v>
      </c>
      <c r="R81" s="129">
        <f t="shared" si="2"/>
        <v>81949279</v>
      </c>
      <c r="S81" s="129">
        <f t="shared" si="3"/>
        <v>5985</v>
      </c>
    </row>
    <row r="82" spans="1:19">
      <c r="A82" s="129">
        <v>40510</v>
      </c>
      <c r="C82" s="129" t="s">
        <v>72</v>
      </c>
      <c r="D82" s="129" t="s">
        <v>129</v>
      </c>
      <c r="E82" s="129">
        <v>666</v>
      </c>
      <c r="F82" s="129" t="s">
        <v>256</v>
      </c>
      <c r="G82" s="129">
        <v>4358126</v>
      </c>
      <c r="H82" s="129">
        <v>5203</v>
      </c>
      <c r="I82" s="129">
        <v>40472622</v>
      </c>
      <c r="J82" s="129">
        <v>4522</v>
      </c>
      <c r="K82" s="143" t="s">
        <v>257</v>
      </c>
      <c r="L82" s="129" t="s">
        <v>258</v>
      </c>
      <c r="M82" s="143" t="s">
        <v>259</v>
      </c>
      <c r="N82" s="129">
        <v>40510</v>
      </c>
      <c r="O82" s="129">
        <v>5</v>
      </c>
      <c r="P82" s="129">
        <f t="shared" si="0"/>
        <v>4358126</v>
      </c>
      <c r="Q82" s="129">
        <f t="shared" si="1"/>
        <v>5203</v>
      </c>
      <c r="R82" s="129">
        <f t="shared" si="2"/>
        <v>40472622</v>
      </c>
      <c r="S82" s="129">
        <f t="shared" si="3"/>
        <v>4522</v>
      </c>
    </row>
    <row r="83" spans="1:19">
      <c r="A83" s="129">
        <v>50504</v>
      </c>
      <c r="C83" s="129" t="s">
        <v>44</v>
      </c>
      <c r="D83" s="129" t="s">
        <v>133</v>
      </c>
      <c r="E83" s="129">
        <v>669</v>
      </c>
      <c r="F83" s="129" t="s">
        <v>260</v>
      </c>
      <c r="G83" s="129">
        <v>7229186</v>
      </c>
      <c r="H83" s="129">
        <v>3241</v>
      </c>
      <c r="I83" s="129">
        <v>71844704</v>
      </c>
      <c r="J83" s="129">
        <v>3602</v>
      </c>
      <c r="K83" s="129" t="s">
        <v>261</v>
      </c>
      <c r="L83" s="129" t="s">
        <v>262</v>
      </c>
      <c r="M83" s="129" t="s">
        <v>263</v>
      </c>
      <c r="N83" s="129">
        <v>50504</v>
      </c>
      <c r="O83" s="129">
        <v>5</v>
      </c>
      <c r="P83" s="129">
        <f t="shared" si="0"/>
        <v>7229186</v>
      </c>
      <c r="Q83" s="129">
        <f t="shared" si="1"/>
        <v>3241</v>
      </c>
      <c r="R83" s="129">
        <f t="shared" si="2"/>
        <v>71844704</v>
      </c>
      <c r="S83" s="129">
        <f t="shared" si="3"/>
        <v>3602</v>
      </c>
    </row>
    <row r="84" spans="1:19">
      <c r="A84" s="129">
        <v>50505</v>
      </c>
      <c r="C84" s="129" t="s">
        <v>65</v>
      </c>
      <c r="D84" s="129" t="s">
        <v>133</v>
      </c>
      <c r="E84" s="129">
        <v>672</v>
      </c>
      <c r="F84" s="129" t="s">
        <v>264</v>
      </c>
      <c r="G84" s="129">
        <v>11530571</v>
      </c>
      <c r="H84" s="129">
        <v>8556</v>
      </c>
      <c r="I84" s="129">
        <v>96406267</v>
      </c>
      <c r="J84" s="129">
        <v>6205</v>
      </c>
      <c r="K84" s="129" t="s">
        <v>265</v>
      </c>
      <c r="L84" s="129" t="s">
        <v>266</v>
      </c>
      <c r="M84" s="129" t="s">
        <v>267</v>
      </c>
      <c r="N84" s="129">
        <v>50505</v>
      </c>
      <c r="O84" s="129">
        <v>5</v>
      </c>
      <c r="P84" s="129">
        <f t="shared" si="0"/>
        <v>11530571</v>
      </c>
      <c r="Q84" s="129">
        <f t="shared" si="1"/>
        <v>8556</v>
      </c>
      <c r="R84" s="129">
        <f t="shared" si="2"/>
        <v>96406267</v>
      </c>
      <c r="S84" s="129">
        <f t="shared" si="3"/>
        <v>6205</v>
      </c>
    </row>
    <row r="85" spans="1:19">
      <c r="A85" s="129">
        <v>50507</v>
      </c>
      <c r="C85" s="129" t="s">
        <v>85</v>
      </c>
      <c r="D85" s="129" t="s">
        <v>133</v>
      </c>
      <c r="E85" s="129">
        <v>675</v>
      </c>
      <c r="F85" s="129" t="s">
        <v>268</v>
      </c>
      <c r="G85" s="129">
        <v>12758168</v>
      </c>
      <c r="H85" s="129">
        <v>11302</v>
      </c>
      <c r="I85" s="129">
        <v>140572873</v>
      </c>
      <c r="J85" s="129">
        <v>6888</v>
      </c>
      <c r="K85" s="129" t="s">
        <v>269</v>
      </c>
      <c r="L85" s="129" t="s">
        <v>270</v>
      </c>
      <c r="M85" s="129" t="s">
        <v>271</v>
      </c>
      <c r="N85" s="129">
        <v>50507</v>
      </c>
      <c r="O85" s="129">
        <v>5</v>
      </c>
      <c r="P85" s="129">
        <f t="shared" ref="P85:P116" si="4">ROUNDUP(G85,0)</f>
        <v>12758168</v>
      </c>
      <c r="Q85" s="129">
        <f t="shared" ref="Q85:Q116" si="5">ROUNDUP(H85,0)</f>
        <v>11302</v>
      </c>
      <c r="R85" s="129">
        <f t="shared" ref="R85:R116" si="6">ROUNDUP(I85,0)</f>
        <v>140572873</v>
      </c>
      <c r="S85" s="129">
        <f t="shared" ref="S85:S116" si="7">ROUNDUP(J85,0)</f>
        <v>6888</v>
      </c>
    </row>
    <row r="86" spans="1:19">
      <c r="A86" s="129">
        <v>50510</v>
      </c>
      <c r="C86" s="129" t="s">
        <v>85</v>
      </c>
      <c r="D86" s="129" t="s">
        <v>133</v>
      </c>
      <c r="E86" s="129">
        <v>678</v>
      </c>
      <c r="F86" s="129" t="s">
        <v>272</v>
      </c>
      <c r="G86" s="129">
        <v>13446632</v>
      </c>
      <c r="H86" s="129">
        <v>11584</v>
      </c>
      <c r="I86" s="129">
        <v>148547275</v>
      </c>
      <c r="J86" s="129">
        <v>7016</v>
      </c>
      <c r="K86" s="143" t="s">
        <v>273</v>
      </c>
      <c r="L86" s="129" t="s">
        <v>274</v>
      </c>
      <c r="M86" s="143" t="s">
        <v>275</v>
      </c>
      <c r="N86" s="129">
        <v>50510</v>
      </c>
      <c r="O86" s="129">
        <v>5</v>
      </c>
      <c r="P86" s="129">
        <f t="shared" si="4"/>
        <v>13446632</v>
      </c>
      <c r="Q86" s="129">
        <f t="shared" si="5"/>
        <v>11584</v>
      </c>
      <c r="R86" s="129">
        <f t="shared" si="6"/>
        <v>148547275</v>
      </c>
      <c r="S86" s="129">
        <f t="shared" si="7"/>
        <v>7016</v>
      </c>
    </row>
    <row r="87" spans="1:19">
      <c r="A87" s="129">
        <v>10501</v>
      </c>
      <c r="C87" s="129" t="s">
        <v>85</v>
      </c>
      <c r="D87" s="129" t="s">
        <v>61</v>
      </c>
      <c r="E87" s="129">
        <v>681</v>
      </c>
      <c r="F87" s="129" t="s">
        <v>137</v>
      </c>
      <c r="G87" s="129">
        <v>12829614</v>
      </c>
      <c r="H87" s="129">
        <v>11604</v>
      </c>
      <c r="I87" s="129">
        <v>148058139</v>
      </c>
      <c r="J87" s="129">
        <v>6626</v>
      </c>
      <c r="K87" s="129" t="s">
        <v>138</v>
      </c>
      <c r="L87" s="129" t="s">
        <v>139</v>
      </c>
      <c r="M87" s="129" t="s">
        <v>140</v>
      </c>
      <c r="N87" s="129">
        <v>10501</v>
      </c>
      <c r="O87" s="129">
        <v>5</v>
      </c>
      <c r="P87" s="129">
        <f t="shared" si="4"/>
        <v>12829614</v>
      </c>
      <c r="Q87" s="129">
        <f t="shared" si="5"/>
        <v>11604</v>
      </c>
      <c r="R87" s="129">
        <f t="shared" si="6"/>
        <v>148058139</v>
      </c>
      <c r="S87" s="129">
        <f t="shared" si="7"/>
        <v>6626</v>
      </c>
    </row>
    <row r="88" spans="1:19">
      <c r="A88" s="129">
        <v>10502</v>
      </c>
      <c r="C88" s="129" t="s">
        <v>65</v>
      </c>
      <c r="D88" s="129" t="s">
        <v>61</v>
      </c>
      <c r="E88" s="129">
        <v>684</v>
      </c>
      <c r="F88" s="129" t="s">
        <v>141</v>
      </c>
      <c r="G88" s="129">
        <v>12889699</v>
      </c>
      <c r="H88" s="129">
        <v>9186</v>
      </c>
      <c r="I88" s="129">
        <v>113161780</v>
      </c>
      <c r="J88" s="129">
        <v>6180</v>
      </c>
      <c r="K88" s="129" t="s">
        <v>142</v>
      </c>
      <c r="L88" s="129" t="s">
        <v>143</v>
      </c>
      <c r="M88" s="129" t="s">
        <v>144</v>
      </c>
      <c r="N88" s="129">
        <v>10502</v>
      </c>
      <c r="O88" s="129">
        <v>5</v>
      </c>
      <c r="P88" s="129">
        <f t="shared" si="4"/>
        <v>12889699</v>
      </c>
      <c r="Q88" s="129">
        <f t="shared" si="5"/>
        <v>9186</v>
      </c>
      <c r="R88" s="129">
        <f t="shared" si="6"/>
        <v>113161780</v>
      </c>
      <c r="S88" s="129">
        <f t="shared" si="7"/>
        <v>6180</v>
      </c>
    </row>
    <row r="89" spans="1:19">
      <c r="A89" s="129">
        <v>10503</v>
      </c>
      <c r="C89" s="129" t="s">
        <v>65</v>
      </c>
      <c r="D89" s="129" t="s">
        <v>61</v>
      </c>
      <c r="E89" s="129">
        <v>687</v>
      </c>
      <c r="F89" s="129" t="s">
        <v>145</v>
      </c>
      <c r="G89" s="129">
        <v>13573409</v>
      </c>
      <c r="H89" s="129">
        <v>9406</v>
      </c>
      <c r="I89" s="129">
        <v>119459258</v>
      </c>
      <c r="J89" s="129">
        <v>6293</v>
      </c>
      <c r="K89" s="129" t="s">
        <v>146</v>
      </c>
      <c r="L89" s="129" t="s">
        <v>147</v>
      </c>
      <c r="M89" s="129" t="s">
        <v>148</v>
      </c>
      <c r="N89" s="129">
        <v>10503</v>
      </c>
      <c r="O89" s="129">
        <v>5</v>
      </c>
      <c r="P89" s="129">
        <f t="shared" si="4"/>
        <v>13573409</v>
      </c>
      <c r="Q89" s="129">
        <f t="shared" si="5"/>
        <v>9406</v>
      </c>
      <c r="R89" s="129">
        <f t="shared" si="6"/>
        <v>119459258</v>
      </c>
      <c r="S89" s="129">
        <f t="shared" si="7"/>
        <v>6293</v>
      </c>
    </row>
    <row r="90" spans="1:19">
      <c r="A90" s="129">
        <v>10504</v>
      </c>
      <c r="C90" s="129" t="s">
        <v>72</v>
      </c>
      <c r="D90" s="129" t="s">
        <v>61</v>
      </c>
      <c r="E90" s="129">
        <v>690</v>
      </c>
      <c r="F90" s="129" t="s">
        <v>149</v>
      </c>
      <c r="G90" s="129">
        <v>5880809</v>
      </c>
      <c r="H90" s="129">
        <v>6038</v>
      </c>
      <c r="I90" s="129">
        <v>56696945</v>
      </c>
      <c r="J90" s="129">
        <v>4799</v>
      </c>
      <c r="K90" s="129" t="s">
        <v>150</v>
      </c>
      <c r="L90" s="129" t="s">
        <v>151</v>
      </c>
      <c r="M90" s="129" t="s">
        <v>152</v>
      </c>
      <c r="N90" s="129">
        <v>10504</v>
      </c>
      <c r="O90" s="129">
        <v>5</v>
      </c>
      <c r="P90" s="129">
        <f t="shared" si="4"/>
        <v>5880809</v>
      </c>
      <c r="Q90" s="129">
        <f t="shared" si="5"/>
        <v>6038</v>
      </c>
      <c r="R90" s="129">
        <f t="shared" si="6"/>
        <v>56696945</v>
      </c>
      <c r="S90" s="129">
        <f t="shared" si="7"/>
        <v>4799</v>
      </c>
    </row>
    <row r="91" spans="1:19">
      <c r="A91" s="129">
        <v>10505</v>
      </c>
      <c r="C91" s="129" t="s">
        <v>44</v>
      </c>
      <c r="D91" s="129" t="s">
        <v>61</v>
      </c>
      <c r="E91" s="129">
        <v>693</v>
      </c>
      <c r="F91" s="129" t="s">
        <v>153</v>
      </c>
      <c r="G91" s="129">
        <v>9801245</v>
      </c>
      <c r="H91" s="129">
        <v>3698</v>
      </c>
      <c r="I91" s="129">
        <v>103673323</v>
      </c>
      <c r="J91" s="129">
        <v>3783</v>
      </c>
      <c r="K91" s="129" t="s">
        <v>154</v>
      </c>
      <c r="L91" s="129" t="s">
        <v>155</v>
      </c>
      <c r="M91" s="129" t="s">
        <v>156</v>
      </c>
      <c r="N91" s="129">
        <v>10505</v>
      </c>
      <c r="O91" s="129">
        <v>5</v>
      </c>
      <c r="P91" s="129">
        <f t="shared" si="4"/>
        <v>9801245</v>
      </c>
      <c r="Q91" s="129">
        <f t="shared" si="5"/>
        <v>3698</v>
      </c>
      <c r="R91" s="129">
        <f t="shared" si="6"/>
        <v>103673323</v>
      </c>
      <c r="S91" s="129">
        <f t="shared" si="7"/>
        <v>3783</v>
      </c>
    </row>
    <row r="92" spans="1:19">
      <c r="A92" s="129">
        <v>10507</v>
      </c>
      <c r="C92" s="129" t="s">
        <v>65</v>
      </c>
      <c r="D92" s="129" t="s">
        <v>61</v>
      </c>
      <c r="E92" s="129">
        <v>696</v>
      </c>
      <c r="F92" s="129" t="s">
        <v>157</v>
      </c>
      <c r="G92" s="129">
        <v>15849933</v>
      </c>
      <c r="H92" s="129">
        <v>10102</v>
      </c>
      <c r="I92" s="129">
        <v>140533526</v>
      </c>
      <c r="J92" s="129">
        <v>6644</v>
      </c>
      <c r="K92" s="129" t="s">
        <v>158</v>
      </c>
      <c r="L92" s="129" t="s">
        <v>159</v>
      </c>
      <c r="M92" s="129" t="s">
        <v>160</v>
      </c>
      <c r="N92" s="129">
        <v>10507</v>
      </c>
      <c r="O92" s="129">
        <v>5</v>
      </c>
      <c r="P92" s="129">
        <f t="shared" si="4"/>
        <v>15849933</v>
      </c>
      <c r="Q92" s="129">
        <f t="shared" si="5"/>
        <v>10102</v>
      </c>
      <c r="R92" s="129">
        <f t="shared" si="6"/>
        <v>140533526</v>
      </c>
      <c r="S92" s="129">
        <f t="shared" si="7"/>
        <v>6644</v>
      </c>
    </row>
    <row r="93" spans="1:19">
      <c r="A93" s="129">
        <v>10510</v>
      </c>
      <c r="C93" s="129" t="s">
        <v>65</v>
      </c>
      <c r="D93" s="129" t="s">
        <v>61</v>
      </c>
      <c r="E93" s="129">
        <v>699</v>
      </c>
      <c r="F93" s="129" t="s">
        <v>161</v>
      </c>
      <c r="G93" s="129">
        <v>16690663</v>
      </c>
      <c r="H93" s="129">
        <v>10345</v>
      </c>
      <c r="I93" s="129">
        <v>148354247</v>
      </c>
      <c r="J93" s="129">
        <v>6899</v>
      </c>
      <c r="K93" s="129" t="s">
        <v>162</v>
      </c>
      <c r="L93" s="129" t="s">
        <v>163</v>
      </c>
      <c r="M93" s="129" t="s">
        <v>164</v>
      </c>
      <c r="N93" s="129">
        <v>10510</v>
      </c>
      <c r="O93" s="129">
        <v>5</v>
      </c>
      <c r="P93" s="129">
        <f t="shared" si="4"/>
        <v>16690663</v>
      </c>
      <c r="Q93" s="129">
        <f t="shared" si="5"/>
        <v>10345</v>
      </c>
      <c r="R93" s="129">
        <f t="shared" si="6"/>
        <v>148354247</v>
      </c>
      <c r="S93" s="129">
        <f t="shared" si="7"/>
        <v>6899</v>
      </c>
    </row>
    <row r="94" spans="1:19">
      <c r="A94" s="129">
        <v>10511</v>
      </c>
      <c r="C94" s="129" t="s">
        <v>85</v>
      </c>
      <c r="D94" s="129" t="s">
        <v>61</v>
      </c>
      <c r="E94" s="129">
        <v>702</v>
      </c>
      <c r="F94" s="129" t="s">
        <v>165</v>
      </c>
      <c r="G94" s="129">
        <v>18534892</v>
      </c>
      <c r="H94" s="129">
        <v>13794</v>
      </c>
      <c r="I94" s="129">
        <v>217858481</v>
      </c>
      <c r="J94" s="129">
        <v>7907</v>
      </c>
      <c r="K94" s="143" t="s">
        <v>166</v>
      </c>
      <c r="L94" s="129">
        <v>518403</v>
      </c>
      <c r="M94" s="129" t="s">
        <v>167</v>
      </c>
      <c r="N94" s="129">
        <v>10511</v>
      </c>
      <c r="O94" s="129">
        <v>5</v>
      </c>
      <c r="P94" s="129">
        <f t="shared" si="4"/>
        <v>18534892</v>
      </c>
      <c r="Q94" s="129">
        <f t="shared" si="5"/>
        <v>13794</v>
      </c>
      <c r="R94" s="129">
        <f t="shared" si="6"/>
        <v>217858481</v>
      </c>
      <c r="S94" s="129">
        <f t="shared" si="7"/>
        <v>7907</v>
      </c>
    </row>
    <row r="95" spans="1:19">
      <c r="A95" s="129">
        <v>10512</v>
      </c>
      <c r="C95" s="129" t="s">
        <v>44</v>
      </c>
      <c r="D95" s="129" t="s">
        <v>61</v>
      </c>
      <c r="E95" s="129">
        <v>705</v>
      </c>
      <c r="F95" s="129" t="s">
        <v>168</v>
      </c>
      <c r="G95" s="129">
        <v>11724274</v>
      </c>
      <c r="H95" s="129">
        <v>3901</v>
      </c>
      <c r="I95" s="129">
        <v>128148917</v>
      </c>
      <c r="J95" s="129">
        <v>4029</v>
      </c>
      <c r="K95" s="129" t="s">
        <v>169</v>
      </c>
      <c r="L95" s="129" t="s">
        <v>170</v>
      </c>
      <c r="M95" s="129" t="s">
        <v>171</v>
      </c>
      <c r="N95" s="129">
        <v>10512</v>
      </c>
      <c r="O95" s="129">
        <v>5</v>
      </c>
      <c r="P95" s="129">
        <f t="shared" si="4"/>
        <v>11724274</v>
      </c>
      <c r="Q95" s="129">
        <f t="shared" si="5"/>
        <v>3901</v>
      </c>
      <c r="R95" s="129">
        <f t="shared" si="6"/>
        <v>128148917</v>
      </c>
      <c r="S95" s="129">
        <f t="shared" si="7"/>
        <v>4029</v>
      </c>
    </row>
    <row r="96" spans="1:19">
      <c r="A96" s="129">
        <v>20501</v>
      </c>
      <c r="C96" s="129" t="s">
        <v>44</v>
      </c>
      <c r="D96" s="129" t="s">
        <v>45</v>
      </c>
      <c r="E96" s="129">
        <v>708</v>
      </c>
      <c r="F96" s="129" t="s">
        <v>172</v>
      </c>
      <c r="G96" s="129">
        <v>12938278</v>
      </c>
      <c r="H96" s="129">
        <v>3881</v>
      </c>
      <c r="I96" s="129">
        <v>132472810</v>
      </c>
      <c r="J96" s="129">
        <v>4175</v>
      </c>
      <c r="K96" s="129" t="s">
        <v>173</v>
      </c>
      <c r="L96" s="129" t="s">
        <v>174</v>
      </c>
      <c r="M96" s="129" t="s">
        <v>175</v>
      </c>
      <c r="N96" s="129">
        <v>20501</v>
      </c>
      <c r="O96" s="129">
        <v>5</v>
      </c>
      <c r="P96" s="129">
        <f t="shared" si="4"/>
        <v>12938278</v>
      </c>
      <c r="Q96" s="129">
        <f t="shared" si="5"/>
        <v>3881</v>
      </c>
      <c r="R96" s="129">
        <f t="shared" si="6"/>
        <v>132472810</v>
      </c>
      <c r="S96" s="129">
        <f t="shared" si="7"/>
        <v>4175</v>
      </c>
    </row>
    <row r="97" spans="1:19">
      <c r="A97" s="129">
        <v>20502</v>
      </c>
      <c r="C97" s="129" t="s">
        <v>65</v>
      </c>
      <c r="D97" s="129" t="s">
        <v>45</v>
      </c>
      <c r="E97" s="129">
        <v>711</v>
      </c>
      <c r="F97" s="129" t="s">
        <v>176</v>
      </c>
      <c r="G97" s="129">
        <v>21139536</v>
      </c>
      <c r="H97" s="129">
        <v>10822</v>
      </c>
      <c r="I97" s="129">
        <v>180553633</v>
      </c>
      <c r="J97" s="129">
        <v>7416</v>
      </c>
      <c r="K97" s="129" t="s">
        <v>177</v>
      </c>
      <c r="L97" s="129" t="s">
        <v>178</v>
      </c>
      <c r="M97" s="129" t="s">
        <v>179</v>
      </c>
      <c r="N97" s="129">
        <v>20502</v>
      </c>
      <c r="O97" s="129">
        <v>5</v>
      </c>
      <c r="P97" s="129">
        <f t="shared" si="4"/>
        <v>21139536</v>
      </c>
      <c r="Q97" s="129">
        <f t="shared" si="5"/>
        <v>10822</v>
      </c>
      <c r="R97" s="129">
        <f t="shared" si="6"/>
        <v>180553633</v>
      </c>
      <c r="S97" s="129">
        <f t="shared" si="7"/>
        <v>7416</v>
      </c>
    </row>
    <row r="98" spans="1:19">
      <c r="A98" s="129">
        <v>20504</v>
      </c>
      <c r="C98" s="129" t="s">
        <v>72</v>
      </c>
      <c r="D98" s="129" t="s">
        <v>45</v>
      </c>
      <c r="E98" s="129">
        <v>714</v>
      </c>
      <c r="F98" s="129" t="s">
        <v>180</v>
      </c>
      <c r="G98" s="129">
        <v>8978451</v>
      </c>
      <c r="H98" s="129">
        <v>6841</v>
      </c>
      <c r="I98" s="129">
        <v>82838004</v>
      </c>
      <c r="J98" s="129">
        <v>5590</v>
      </c>
      <c r="K98" s="143" t="s">
        <v>181</v>
      </c>
      <c r="L98" s="129" t="s">
        <v>182</v>
      </c>
      <c r="M98" s="129" t="s">
        <v>183</v>
      </c>
      <c r="N98" s="129">
        <v>20504</v>
      </c>
      <c r="O98" s="129">
        <v>5</v>
      </c>
      <c r="P98" s="129">
        <f t="shared" si="4"/>
        <v>8978451</v>
      </c>
      <c r="Q98" s="129">
        <f t="shared" si="5"/>
        <v>6841</v>
      </c>
      <c r="R98" s="129">
        <f t="shared" si="6"/>
        <v>82838004</v>
      </c>
      <c r="S98" s="129">
        <f t="shared" si="7"/>
        <v>5590</v>
      </c>
    </row>
    <row r="99" spans="1:19">
      <c r="A99" s="129">
        <v>20505</v>
      </c>
      <c r="C99" s="129" t="s">
        <v>65</v>
      </c>
      <c r="D99" s="129" t="s">
        <v>45</v>
      </c>
      <c r="E99" s="129">
        <v>717</v>
      </c>
      <c r="F99" s="129" t="s">
        <v>184</v>
      </c>
      <c r="G99" s="129">
        <v>23441628</v>
      </c>
      <c r="H99" s="129">
        <v>11349</v>
      </c>
      <c r="I99" s="129">
        <v>201208497</v>
      </c>
      <c r="J99" s="129">
        <v>7689</v>
      </c>
      <c r="K99" s="129" t="s">
        <v>185</v>
      </c>
      <c r="L99" s="129" t="s">
        <v>186</v>
      </c>
      <c r="M99" s="129" t="s">
        <v>187</v>
      </c>
      <c r="N99" s="129">
        <v>20505</v>
      </c>
      <c r="O99" s="129">
        <v>5</v>
      </c>
      <c r="P99" s="129">
        <f t="shared" si="4"/>
        <v>23441628</v>
      </c>
      <c r="Q99" s="129">
        <f t="shared" si="5"/>
        <v>11349</v>
      </c>
      <c r="R99" s="129">
        <f t="shared" si="6"/>
        <v>201208497</v>
      </c>
      <c r="S99" s="129">
        <f t="shared" si="7"/>
        <v>7689</v>
      </c>
    </row>
    <row r="100" spans="1:19">
      <c r="A100" s="129">
        <v>20507</v>
      </c>
      <c r="C100" s="129" t="s">
        <v>85</v>
      </c>
      <c r="D100" s="129" t="s">
        <v>45</v>
      </c>
      <c r="E100" s="129">
        <v>720</v>
      </c>
      <c r="F100" s="129" t="s">
        <v>188</v>
      </c>
      <c r="G100" s="129">
        <v>30428470</v>
      </c>
      <c r="H100" s="129">
        <v>14509</v>
      </c>
      <c r="I100" s="129">
        <v>271249539</v>
      </c>
      <c r="J100" s="129">
        <v>8501</v>
      </c>
      <c r="K100" s="129" t="s">
        <v>189</v>
      </c>
      <c r="L100" s="129" t="s">
        <v>190</v>
      </c>
      <c r="M100" s="129" t="s">
        <v>191</v>
      </c>
      <c r="N100" s="129">
        <v>20507</v>
      </c>
      <c r="O100" s="129">
        <v>5</v>
      </c>
      <c r="P100" s="129">
        <f t="shared" si="4"/>
        <v>30428470</v>
      </c>
      <c r="Q100" s="129">
        <f t="shared" si="5"/>
        <v>14509</v>
      </c>
      <c r="R100" s="129">
        <f t="shared" si="6"/>
        <v>271249539</v>
      </c>
      <c r="S100" s="129">
        <f t="shared" si="7"/>
        <v>8501</v>
      </c>
    </row>
    <row r="101" spans="1:19">
      <c r="A101" s="129">
        <v>20508</v>
      </c>
      <c r="C101" s="129" t="s">
        <v>44</v>
      </c>
      <c r="D101" s="129" t="s">
        <v>45</v>
      </c>
      <c r="E101" s="129">
        <v>723</v>
      </c>
      <c r="F101" s="129" t="s">
        <v>192</v>
      </c>
      <c r="G101" s="129">
        <v>16591382</v>
      </c>
      <c r="H101" s="129">
        <v>4276</v>
      </c>
      <c r="I101" s="129">
        <v>172657979</v>
      </c>
      <c r="J101" s="129">
        <v>4517</v>
      </c>
      <c r="K101" s="129" t="s">
        <v>193</v>
      </c>
      <c r="L101" s="129" t="s">
        <v>194</v>
      </c>
      <c r="M101" s="129" t="s">
        <v>195</v>
      </c>
      <c r="N101" s="129">
        <v>20508</v>
      </c>
      <c r="O101" s="129">
        <v>5</v>
      </c>
      <c r="P101" s="129">
        <f t="shared" si="4"/>
        <v>16591382</v>
      </c>
      <c r="Q101" s="129">
        <f t="shared" si="5"/>
        <v>4276</v>
      </c>
      <c r="R101" s="129">
        <f t="shared" si="6"/>
        <v>172657979</v>
      </c>
      <c r="S101" s="129">
        <f t="shared" si="7"/>
        <v>4517</v>
      </c>
    </row>
    <row r="102" spans="1:19">
      <c r="A102" s="129">
        <v>20509</v>
      </c>
      <c r="C102" s="129" t="s">
        <v>44</v>
      </c>
      <c r="D102" s="129" t="s">
        <v>45</v>
      </c>
      <c r="E102" s="129">
        <v>726</v>
      </c>
      <c r="F102" s="129" t="s">
        <v>196</v>
      </c>
      <c r="G102" s="129">
        <v>17437482</v>
      </c>
      <c r="H102" s="129">
        <v>4360</v>
      </c>
      <c r="I102" s="129">
        <v>182053332</v>
      </c>
      <c r="J102" s="129">
        <v>4724</v>
      </c>
      <c r="K102" s="143" t="s">
        <v>197</v>
      </c>
      <c r="L102" s="129" t="s">
        <v>198</v>
      </c>
      <c r="M102" s="143" t="s">
        <v>199</v>
      </c>
      <c r="N102" s="129">
        <v>20509</v>
      </c>
      <c r="O102" s="129">
        <v>5</v>
      </c>
      <c r="P102" s="129">
        <f t="shared" si="4"/>
        <v>17437482</v>
      </c>
      <c r="Q102" s="129">
        <f t="shared" si="5"/>
        <v>4360</v>
      </c>
      <c r="R102" s="129">
        <f t="shared" si="6"/>
        <v>182053332</v>
      </c>
      <c r="S102" s="129">
        <f t="shared" si="7"/>
        <v>4724</v>
      </c>
    </row>
    <row r="103" spans="1:19">
      <c r="A103" s="129">
        <v>20511</v>
      </c>
      <c r="C103" s="129" t="s">
        <v>72</v>
      </c>
      <c r="D103" s="129" t="s">
        <v>45</v>
      </c>
      <c r="E103" s="129">
        <v>729</v>
      </c>
      <c r="F103" s="129" t="s">
        <v>200</v>
      </c>
      <c r="G103" s="129">
        <v>11492319</v>
      </c>
      <c r="H103" s="129">
        <v>7615</v>
      </c>
      <c r="I103" s="129">
        <v>106354230</v>
      </c>
      <c r="J103" s="129">
        <v>6133</v>
      </c>
      <c r="K103" s="143" t="s">
        <v>201</v>
      </c>
      <c r="L103" s="129" t="s">
        <v>202</v>
      </c>
      <c r="M103" s="143" t="s">
        <v>203</v>
      </c>
      <c r="N103" s="129">
        <v>20511</v>
      </c>
      <c r="O103" s="129">
        <v>5</v>
      </c>
      <c r="P103" s="129">
        <f t="shared" si="4"/>
        <v>11492319</v>
      </c>
      <c r="Q103" s="129">
        <f t="shared" si="5"/>
        <v>7615</v>
      </c>
      <c r="R103" s="129">
        <f t="shared" si="6"/>
        <v>106354230</v>
      </c>
      <c r="S103" s="129">
        <f t="shared" si="7"/>
        <v>6133</v>
      </c>
    </row>
    <row r="104" spans="1:19">
      <c r="A104" s="129">
        <v>20512</v>
      </c>
      <c r="C104" s="129" t="s">
        <v>85</v>
      </c>
      <c r="D104" s="129" t="s">
        <v>45</v>
      </c>
      <c r="E104" s="129">
        <v>732</v>
      </c>
      <c r="F104" s="129" t="s">
        <v>204</v>
      </c>
      <c r="G104" s="129">
        <v>37547495</v>
      </c>
      <c r="H104" s="129">
        <v>16015</v>
      </c>
      <c r="I104" s="129">
        <v>338237446</v>
      </c>
      <c r="J104" s="129">
        <v>9328</v>
      </c>
      <c r="K104" s="129" t="s">
        <v>205</v>
      </c>
      <c r="L104" s="129" t="s">
        <v>206</v>
      </c>
      <c r="M104" s="129" t="s">
        <v>207</v>
      </c>
      <c r="N104" s="129">
        <v>20512</v>
      </c>
      <c r="O104" s="129">
        <v>5</v>
      </c>
      <c r="P104" s="129">
        <f t="shared" si="4"/>
        <v>37547495</v>
      </c>
      <c r="Q104" s="129">
        <f t="shared" si="5"/>
        <v>16015</v>
      </c>
      <c r="R104" s="129">
        <f t="shared" si="6"/>
        <v>338237446</v>
      </c>
      <c r="S104" s="129">
        <f t="shared" si="7"/>
        <v>9328</v>
      </c>
    </row>
    <row r="105" spans="1:19">
      <c r="A105" s="129">
        <v>30501</v>
      </c>
      <c r="C105" s="129" t="s">
        <v>72</v>
      </c>
      <c r="D105" s="129" t="s">
        <v>104</v>
      </c>
      <c r="E105" s="129">
        <v>735</v>
      </c>
      <c r="F105" s="129" t="s">
        <v>208</v>
      </c>
      <c r="G105" s="129">
        <v>13037351</v>
      </c>
      <c r="H105" s="129">
        <v>7759</v>
      </c>
      <c r="I105" s="129">
        <v>115285871</v>
      </c>
      <c r="J105" s="129">
        <v>6460</v>
      </c>
      <c r="K105" s="129" t="s">
        <v>209</v>
      </c>
      <c r="L105" s="129" t="s">
        <v>210</v>
      </c>
      <c r="M105" s="129" t="s">
        <v>211</v>
      </c>
      <c r="N105" s="129">
        <v>30501</v>
      </c>
      <c r="O105" s="129">
        <v>5</v>
      </c>
      <c r="P105" s="129">
        <f t="shared" si="4"/>
        <v>13037351</v>
      </c>
      <c r="Q105" s="129">
        <f t="shared" si="5"/>
        <v>7759</v>
      </c>
      <c r="R105" s="129">
        <f t="shared" si="6"/>
        <v>115285871</v>
      </c>
      <c r="S105" s="129">
        <f t="shared" si="7"/>
        <v>6460</v>
      </c>
    </row>
    <row r="106" spans="1:19">
      <c r="A106" s="129">
        <v>30502</v>
      </c>
      <c r="C106" s="129" t="s">
        <v>72</v>
      </c>
      <c r="D106" s="129" t="s">
        <v>104</v>
      </c>
      <c r="E106" s="129">
        <v>738</v>
      </c>
      <c r="F106" s="129" t="s">
        <v>212</v>
      </c>
      <c r="G106" s="129">
        <v>13697162</v>
      </c>
      <c r="H106" s="129">
        <v>7927</v>
      </c>
      <c r="I106" s="129">
        <v>121193998</v>
      </c>
      <c r="J106" s="129">
        <v>6568</v>
      </c>
      <c r="K106" s="129" t="s">
        <v>213</v>
      </c>
      <c r="L106" s="129" t="s">
        <v>214</v>
      </c>
      <c r="M106" s="129" t="s">
        <v>215</v>
      </c>
      <c r="N106" s="129">
        <v>30502</v>
      </c>
      <c r="O106" s="129">
        <v>5</v>
      </c>
      <c r="P106" s="129">
        <f t="shared" si="4"/>
        <v>13697162</v>
      </c>
      <c r="Q106" s="129">
        <f t="shared" si="5"/>
        <v>7927</v>
      </c>
      <c r="R106" s="129">
        <f t="shared" si="6"/>
        <v>121193998</v>
      </c>
      <c r="S106" s="129">
        <f t="shared" si="7"/>
        <v>6568</v>
      </c>
    </row>
    <row r="107" spans="1:19">
      <c r="A107" s="129">
        <v>30506</v>
      </c>
      <c r="C107" s="129" t="s">
        <v>65</v>
      </c>
      <c r="D107" s="129" t="s">
        <v>104</v>
      </c>
      <c r="E107" s="129">
        <v>741</v>
      </c>
      <c r="F107" s="129" t="s">
        <v>216</v>
      </c>
      <c r="G107" s="129">
        <v>36133425</v>
      </c>
      <c r="H107" s="129">
        <v>13373</v>
      </c>
      <c r="I107" s="129">
        <v>303984765</v>
      </c>
      <c r="J107" s="129">
        <v>9143</v>
      </c>
      <c r="K107" s="129" t="s">
        <v>217</v>
      </c>
      <c r="L107" s="129" t="s">
        <v>218</v>
      </c>
      <c r="M107" s="129" t="s">
        <v>219</v>
      </c>
      <c r="N107" s="129">
        <v>30506</v>
      </c>
      <c r="O107" s="129">
        <v>5</v>
      </c>
      <c r="P107" s="129">
        <f t="shared" si="4"/>
        <v>36133425</v>
      </c>
      <c r="Q107" s="129">
        <f t="shared" si="5"/>
        <v>13373</v>
      </c>
      <c r="R107" s="129">
        <f t="shared" si="6"/>
        <v>303984765</v>
      </c>
      <c r="S107" s="129">
        <f t="shared" si="7"/>
        <v>9143</v>
      </c>
    </row>
    <row r="108" spans="1:19">
      <c r="A108" s="129">
        <v>30507</v>
      </c>
      <c r="C108" s="129" t="s">
        <v>85</v>
      </c>
      <c r="D108" s="129" t="s">
        <v>104</v>
      </c>
      <c r="E108" s="129">
        <v>744</v>
      </c>
      <c r="F108" s="129" t="s">
        <v>220</v>
      </c>
      <c r="G108" s="129">
        <v>40484345</v>
      </c>
      <c r="H108" s="129">
        <v>18131</v>
      </c>
      <c r="I108" s="129">
        <v>453616558</v>
      </c>
      <c r="J108" s="129">
        <v>10232</v>
      </c>
      <c r="K108" s="129" t="s">
        <v>221</v>
      </c>
      <c r="L108" s="129" t="s">
        <v>222</v>
      </c>
      <c r="M108" s="129" t="s">
        <v>223</v>
      </c>
      <c r="N108" s="129">
        <v>30507</v>
      </c>
      <c r="O108" s="129">
        <v>5</v>
      </c>
      <c r="P108" s="129">
        <f t="shared" si="4"/>
        <v>40484345</v>
      </c>
      <c r="Q108" s="129">
        <f t="shared" si="5"/>
        <v>18131</v>
      </c>
      <c r="R108" s="129">
        <f t="shared" si="6"/>
        <v>453616558</v>
      </c>
      <c r="S108" s="129">
        <f t="shared" si="7"/>
        <v>10232</v>
      </c>
    </row>
    <row r="109" spans="1:19">
      <c r="A109" s="129">
        <v>30508</v>
      </c>
      <c r="C109" s="129" t="s">
        <v>44</v>
      </c>
      <c r="D109" s="129" t="s">
        <v>104</v>
      </c>
      <c r="E109" s="129">
        <v>747</v>
      </c>
      <c r="F109" s="129" t="s">
        <v>224</v>
      </c>
      <c r="G109" s="129">
        <v>25170207</v>
      </c>
      <c r="H109" s="129">
        <v>4869</v>
      </c>
      <c r="I109" s="129">
        <v>258528586</v>
      </c>
      <c r="J109" s="129">
        <v>5275</v>
      </c>
      <c r="K109" s="129" t="s">
        <v>225</v>
      </c>
      <c r="L109" s="129" t="s">
        <v>226</v>
      </c>
      <c r="M109" s="129" t="s">
        <v>227</v>
      </c>
      <c r="N109" s="129">
        <v>30508</v>
      </c>
      <c r="O109" s="129">
        <v>5</v>
      </c>
      <c r="P109" s="129">
        <f t="shared" si="4"/>
        <v>25170207</v>
      </c>
      <c r="Q109" s="129">
        <f t="shared" si="5"/>
        <v>4869</v>
      </c>
      <c r="R109" s="129">
        <f t="shared" si="6"/>
        <v>258528586</v>
      </c>
      <c r="S109" s="129">
        <f t="shared" si="7"/>
        <v>5275</v>
      </c>
    </row>
    <row r="110" spans="1:19">
      <c r="A110" s="129">
        <v>30509</v>
      </c>
      <c r="C110" s="129" t="s">
        <v>44</v>
      </c>
      <c r="D110" s="129" t="s">
        <v>104</v>
      </c>
      <c r="E110" s="129">
        <v>750</v>
      </c>
      <c r="F110" s="129" t="s">
        <v>228</v>
      </c>
      <c r="G110" s="129">
        <v>26453796</v>
      </c>
      <c r="H110" s="129">
        <v>4965</v>
      </c>
      <c r="I110" s="129">
        <v>272596674</v>
      </c>
      <c r="J110" s="129">
        <v>5511</v>
      </c>
      <c r="K110" s="143" t="s">
        <v>229</v>
      </c>
      <c r="L110" s="129" t="s">
        <v>230</v>
      </c>
      <c r="M110" s="143" t="s">
        <v>231</v>
      </c>
      <c r="N110" s="129">
        <v>30509</v>
      </c>
      <c r="O110" s="129">
        <v>5</v>
      </c>
      <c r="P110" s="129">
        <f t="shared" si="4"/>
        <v>26453796</v>
      </c>
      <c r="Q110" s="129">
        <f t="shared" si="5"/>
        <v>4965</v>
      </c>
      <c r="R110" s="129">
        <f t="shared" si="6"/>
        <v>272596674</v>
      </c>
      <c r="S110" s="129">
        <f t="shared" si="7"/>
        <v>5511</v>
      </c>
    </row>
    <row r="111" spans="1:19">
      <c r="A111" s="129">
        <v>30510</v>
      </c>
      <c r="C111" s="129" t="s">
        <v>65</v>
      </c>
      <c r="D111" s="129" t="s">
        <v>104</v>
      </c>
      <c r="E111" s="129">
        <v>753</v>
      </c>
      <c r="F111" s="129" t="s">
        <v>232</v>
      </c>
      <c r="G111" s="129">
        <v>44431787</v>
      </c>
      <c r="H111" s="129">
        <v>14707</v>
      </c>
      <c r="I111" s="129">
        <v>377513067</v>
      </c>
      <c r="J111" s="129">
        <v>9829</v>
      </c>
      <c r="K111" s="143" t="s">
        <v>233</v>
      </c>
      <c r="L111" s="129" t="s">
        <v>234</v>
      </c>
      <c r="M111" s="143" t="s">
        <v>235</v>
      </c>
      <c r="N111" s="129">
        <v>30510</v>
      </c>
      <c r="O111" s="129">
        <v>5</v>
      </c>
      <c r="P111" s="129">
        <f t="shared" si="4"/>
        <v>44431787</v>
      </c>
      <c r="Q111" s="129">
        <f t="shared" si="5"/>
        <v>14707</v>
      </c>
      <c r="R111" s="129">
        <f t="shared" si="6"/>
        <v>377513067</v>
      </c>
      <c r="S111" s="129">
        <f t="shared" si="7"/>
        <v>9829</v>
      </c>
    </row>
    <row r="112" spans="1:19">
      <c r="A112" s="129">
        <v>30511</v>
      </c>
      <c r="C112" s="129" t="s">
        <v>85</v>
      </c>
      <c r="D112" s="129" t="s">
        <v>104</v>
      </c>
      <c r="E112" s="129">
        <v>756</v>
      </c>
      <c r="F112" s="129" t="s">
        <v>236</v>
      </c>
      <c r="G112" s="129">
        <v>58282042</v>
      </c>
      <c r="H112" s="129">
        <v>19013</v>
      </c>
      <c r="I112" s="129">
        <v>515195663</v>
      </c>
      <c r="J112" s="129">
        <v>10911</v>
      </c>
      <c r="K112" s="129" t="s">
        <v>237</v>
      </c>
      <c r="L112" s="129" t="s">
        <v>238</v>
      </c>
      <c r="M112" s="129" t="s">
        <v>239</v>
      </c>
      <c r="N112" s="129">
        <v>30511</v>
      </c>
      <c r="O112" s="129">
        <v>5</v>
      </c>
      <c r="P112" s="129">
        <f t="shared" si="4"/>
        <v>58282042</v>
      </c>
      <c r="Q112" s="129">
        <f t="shared" si="5"/>
        <v>19013</v>
      </c>
      <c r="R112" s="129">
        <f t="shared" si="6"/>
        <v>515195663</v>
      </c>
      <c r="S112" s="129">
        <f t="shared" si="7"/>
        <v>10911</v>
      </c>
    </row>
    <row r="113" spans="1:19">
      <c r="A113" s="129">
        <v>30512</v>
      </c>
      <c r="C113" s="129" t="s">
        <v>65</v>
      </c>
      <c r="D113" s="129" t="s">
        <v>104</v>
      </c>
      <c r="E113" s="129">
        <v>759</v>
      </c>
      <c r="F113" s="129" t="s">
        <v>240</v>
      </c>
      <c r="G113" s="129">
        <v>50208885</v>
      </c>
      <c r="H113" s="129">
        <v>15829</v>
      </c>
      <c r="I113" s="129">
        <v>425081864</v>
      </c>
      <c r="J113" s="129">
        <v>10286</v>
      </c>
      <c r="K113" s="129" t="s">
        <v>241</v>
      </c>
      <c r="L113" s="129" t="s">
        <v>242</v>
      </c>
      <c r="M113" s="129" t="s">
        <v>243</v>
      </c>
      <c r="N113" s="129">
        <v>30512</v>
      </c>
      <c r="O113" s="129">
        <v>5</v>
      </c>
      <c r="P113" s="129">
        <f t="shared" si="4"/>
        <v>50208885</v>
      </c>
      <c r="Q113" s="129">
        <f t="shared" si="5"/>
        <v>15829</v>
      </c>
      <c r="R113" s="129">
        <f t="shared" si="6"/>
        <v>425081864</v>
      </c>
      <c r="S113" s="129">
        <f t="shared" si="7"/>
        <v>10286</v>
      </c>
    </row>
    <row r="114" spans="1:19">
      <c r="A114" s="129">
        <v>40503</v>
      </c>
      <c r="C114" s="129" t="s">
        <v>65</v>
      </c>
      <c r="D114" s="129" t="s">
        <v>129</v>
      </c>
      <c r="E114" s="129">
        <v>762</v>
      </c>
      <c r="F114" s="129" t="s">
        <v>244</v>
      </c>
      <c r="G114" s="129">
        <v>53366254</v>
      </c>
      <c r="H114" s="129">
        <v>17457</v>
      </c>
      <c r="I114" s="129">
        <v>489447993</v>
      </c>
      <c r="J114" s="129">
        <v>10865</v>
      </c>
      <c r="K114" s="129" t="s">
        <v>245</v>
      </c>
      <c r="L114" s="129" t="s">
        <v>246</v>
      </c>
      <c r="M114" s="129" t="s">
        <v>247</v>
      </c>
      <c r="N114" s="129">
        <v>40503</v>
      </c>
      <c r="O114" s="129">
        <v>5</v>
      </c>
      <c r="P114" s="129">
        <f t="shared" si="4"/>
        <v>53366254</v>
      </c>
      <c r="Q114" s="129">
        <f t="shared" si="5"/>
        <v>17457</v>
      </c>
      <c r="R114" s="129">
        <f t="shared" si="6"/>
        <v>489447993</v>
      </c>
      <c r="S114" s="129">
        <f t="shared" si="7"/>
        <v>10865</v>
      </c>
    </row>
    <row r="115" spans="1:19">
      <c r="A115" s="129">
        <v>40506</v>
      </c>
      <c r="C115" s="129" t="s">
        <v>85</v>
      </c>
      <c r="D115" s="129" t="s">
        <v>129</v>
      </c>
      <c r="E115" s="129">
        <v>765</v>
      </c>
      <c r="F115" s="129" t="s">
        <v>248</v>
      </c>
      <c r="G115" s="129">
        <v>60437160</v>
      </c>
      <c r="H115" s="129">
        <v>23708</v>
      </c>
      <c r="I115" s="129">
        <v>735862382</v>
      </c>
      <c r="J115" s="129">
        <v>12184</v>
      </c>
      <c r="K115" s="129" t="s">
        <v>249</v>
      </c>
      <c r="L115" s="129" t="s">
        <v>250</v>
      </c>
      <c r="M115" s="129" t="s">
        <v>251</v>
      </c>
      <c r="N115" s="129">
        <v>40506</v>
      </c>
      <c r="O115" s="129">
        <v>5</v>
      </c>
      <c r="P115" s="129">
        <f t="shared" si="4"/>
        <v>60437160</v>
      </c>
      <c r="Q115" s="129">
        <f t="shared" si="5"/>
        <v>23708</v>
      </c>
      <c r="R115" s="129">
        <f t="shared" si="6"/>
        <v>735862382</v>
      </c>
      <c r="S115" s="129">
        <f t="shared" si="7"/>
        <v>12184</v>
      </c>
    </row>
    <row r="116" spans="1:19">
      <c r="A116" s="129">
        <v>40509</v>
      </c>
      <c r="C116" s="129" t="s">
        <v>65</v>
      </c>
      <c r="D116" s="129" t="s">
        <v>129</v>
      </c>
      <c r="E116" s="129">
        <v>768</v>
      </c>
      <c r="F116" s="129" t="s">
        <v>252</v>
      </c>
      <c r="G116" s="129">
        <v>59177830</v>
      </c>
      <c r="H116" s="129">
        <v>18307</v>
      </c>
      <c r="I116" s="129">
        <v>545439566</v>
      </c>
      <c r="J116" s="129">
        <v>11265</v>
      </c>
      <c r="K116" s="143" t="s">
        <v>253</v>
      </c>
      <c r="L116" s="129" t="s">
        <v>254</v>
      </c>
      <c r="M116" s="143" t="s">
        <v>255</v>
      </c>
      <c r="N116" s="129">
        <v>40509</v>
      </c>
      <c r="O116" s="129">
        <v>5</v>
      </c>
      <c r="P116" s="129">
        <f t="shared" si="4"/>
        <v>59177830</v>
      </c>
      <c r="Q116" s="129">
        <f t="shared" si="5"/>
        <v>18307</v>
      </c>
      <c r="R116" s="129">
        <f t="shared" si="6"/>
        <v>545439566</v>
      </c>
      <c r="S116" s="129">
        <f t="shared" si="7"/>
        <v>11265</v>
      </c>
    </row>
    <row r="117" spans="1:19">
      <c r="A117" s="129">
        <v>40510</v>
      </c>
      <c r="C117" s="129" t="s">
        <v>72</v>
      </c>
      <c r="D117" s="129" t="s">
        <v>129</v>
      </c>
      <c r="E117" s="129">
        <v>771</v>
      </c>
      <c r="F117" s="129" t="s">
        <v>256</v>
      </c>
      <c r="G117" s="129">
        <v>24532583</v>
      </c>
      <c r="H117" s="129">
        <v>11013</v>
      </c>
      <c r="I117" s="129">
        <v>232721946</v>
      </c>
      <c r="J117" s="129">
        <v>8109</v>
      </c>
      <c r="K117" s="143" t="s">
        <v>257</v>
      </c>
      <c r="L117" s="129" t="s">
        <v>258</v>
      </c>
      <c r="M117" s="143" t="s">
        <v>259</v>
      </c>
      <c r="N117" s="129">
        <v>40510</v>
      </c>
      <c r="O117" s="129">
        <v>5</v>
      </c>
      <c r="P117" s="129">
        <f t="shared" ref="P117:P148" si="8">ROUNDUP(G117,0)</f>
        <v>24532583</v>
      </c>
      <c r="Q117" s="129">
        <f t="shared" ref="Q117:Q148" si="9">ROUNDUP(H117,0)</f>
        <v>11013</v>
      </c>
      <c r="R117" s="129">
        <f t="shared" ref="R117:R148" si="10">ROUNDUP(I117,0)</f>
        <v>232721946</v>
      </c>
      <c r="S117" s="129">
        <f t="shared" ref="S117:S148" si="11">ROUNDUP(J117,0)</f>
        <v>8109</v>
      </c>
    </row>
    <row r="118" spans="1:19">
      <c r="A118" s="129">
        <v>50504</v>
      </c>
      <c r="C118" s="129" t="s">
        <v>44</v>
      </c>
      <c r="D118" s="129" t="s">
        <v>133</v>
      </c>
      <c r="E118" s="129">
        <v>774</v>
      </c>
      <c r="F118" s="129" t="s">
        <v>260</v>
      </c>
      <c r="G118" s="129">
        <v>41222279</v>
      </c>
      <c r="H118" s="129">
        <v>6394</v>
      </c>
      <c r="I118" s="129">
        <v>459001469</v>
      </c>
      <c r="J118" s="129">
        <v>6251</v>
      </c>
      <c r="K118" s="129" t="s">
        <v>261</v>
      </c>
      <c r="L118" s="129" t="s">
        <v>262</v>
      </c>
      <c r="M118" s="129" t="s">
        <v>263</v>
      </c>
      <c r="N118" s="129">
        <v>50504</v>
      </c>
      <c r="O118" s="129">
        <v>5</v>
      </c>
      <c r="P118" s="129">
        <f t="shared" si="8"/>
        <v>41222279</v>
      </c>
      <c r="Q118" s="129">
        <f t="shared" si="9"/>
        <v>6394</v>
      </c>
      <c r="R118" s="129">
        <f t="shared" si="10"/>
        <v>459001469</v>
      </c>
      <c r="S118" s="129">
        <f t="shared" si="11"/>
        <v>6251</v>
      </c>
    </row>
    <row r="119" spans="1:19">
      <c r="A119" s="129">
        <v>50505</v>
      </c>
      <c r="C119" s="129" t="s">
        <v>65</v>
      </c>
      <c r="D119" s="129" t="s">
        <v>133</v>
      </c>
      <c r="E119" s="129">
        <v>777</v>
      </c>
      <c r="F119" s="129" t="s">
        <v>264</v>
      </c>
      <c r="G119" s="129">
        <v>70382786</v>
      </c>
      <c r="H119" s="129">
        <v>19660</v>
      </c>
      <c r="I119" s="129">
        <v>641662659</v>
      </c>
      <c r="J119" s="129">
        <v>11679</v>
      </c>
      <c r="K119" s="129" t="s">
        <v>265</v>
      </c>
      <c r="L119" s="129" t="s">
        <v>266</v>
      </c>
      <c r="M119" s="129" t="s">
        <v>267</v>
      </c>
      <c r="N119" s="129">
        <v>50505</v>
      </c>
      <c r="O119" s="129">
        <v>5</v>
      </c>
      <c r="P119" s="129">
        <f t="shared" si="8"/>
        <v>70382786</v>
      </c>
      <c r="Q119" s="129">
        <f t="shared" si="9"/>
        <v>19660</v>
      </c>
      <c r="R119" s="129">
        <f t="shared" si="10"/>
        <v>641662659</v>
      </c>
      <c r="S119" s="129">
        <f t="shared" si="11"/>
        <v>11679</v>
      </c>
    </row>
    <row r="120" spans="1:19">
      <c r="A120" s="129">
        <v>50507</v>
      </c>
      <c r="C120" s="129" t="s">
        <v>85</v>
      </c>
      <c r="D120" s="129" t="s">
        <v>133</v>
      </c>
      <c r="E120" s="129">
        <v>780</v>
      </c>
      <c r="F120" s="129" t="s">
        <v>268</v>
      </c>
      <c r="G120" s="129">
        <v>80291722</v>
      </c>
      <c r="H120" s="129">
        <v>26824</v>
      </c>
      <c r="I120" s="129">
        <v>969644299</v>
      </c>
      <c r="J120" s="129">
        <v>13120</v>
      </c>
      <c r="K120" s="129" t="s">
        <v>269</v>
      </c>
      <c r="L120" s="129" t="s">
        <v>270</v>
      </c>
      <c r="M120" s="129" t="s">
        <v>271</v>
      </c>
      <c r="N120" s="129">
        <v>50507</v>
      </c>
      <c r="O120" s="129">
        <v>5</v>
      </c>
      <c r="P120" s="129">
        <f t="shared" si="8"/>
        <v>80291722</v>
      </c>
      <c r="Q120" s="129">
        <f t="shared" si="9"/>
        <v>26824</v>
      </c>
      <c r="R120" s="129">
        <f t="shared" si="10"/>
        <v>969644299</v>
      </c>
      <c r="S120" s="129">
        <f t="shared" si="11"/>
        <v>13120</v>
      </c>
    </row>
    <row r="121" spans="1:19">
      <c r="A121" s="129">
        <v>50510</v>
      </c>
      <c r="C121" s="129" t="s">
        <v>85</v>
      </c>
      <c r="D121" s="129" t="s">
        <v>133</v>
      </c>
      <c r="E121" s="129">
        <v>783</v>
      </c>
      <c r="F121" s="129" t="s">
        <v>272</v>
      </c>
      <c r="G121" s="129">
        <v>84624474</v>
      </c>
      <c r="H121" s="129">
        <v>27495</v>
      </c>
      <c r="I121" s="129">
        <v>1024650173</v>
      </c>
      <c r="J121" s="129">
        <v>13364</v>
      </c>
      <c r="K121" s="143" t="s">
        <v>273</v>
      </c>
      <c r="L121" s="129" t="s">
        <v>274</v>
      </c>
      <c r="M121" s="143" t="s">
        <v>275</v>
      </c>
      <c r="N121" s="129">
        <v>50510</v>
      </c>
      <c r="O121" s="129">
        <v>5</v>
      </c>
      <c r="P121" s="129">
        <f t="shared" si="8"/>
        <v>84624474</v>
      </c>
      <c r="Q121" s="129">
        <f t="shared" si="9"/>
        <v>27495</v>
      </c>
      <c r="R121" s="129">
        <f t="shared" si="10"/>
        <v>1024650173</v>
      </c>
      <c r="S121" s="129">
        <f t="shared" si="11"/>
        <v>13364</v>
      </c>
    </row>
    <row r="122" spans="1:19">
      <c r="A122" s="129">
        <v>10501</v>
      </c>
      <c r="C122" s="129" t="s">
        <v>85</v>
      </c>
      <c r="D122" s="129" t="s">
        <v>61</v>
      </c>
      <c r="E122" s="129">
        <v>786</v>
      </c>
      <c r="F122" s="129" t="s">
        <v>137</v>
      </c>
      <c r="G122" s="129">
        <v>80741357</v>
      </c>
      <c r="H122" s="129">
        <v>27542</v>
      </c>
      <c r="I122" s="129">
        <v>1021276205</v>
      </c>
      <c r="J122" s="129">
        <v>12622</v>
      </c>
      <c r="K122" s="129" t="s">
        <v>138</v>
      </c>
      <c r="L122" s="129" t="s">
        <v>139</v>
      </c>
      <c r="M122" s="129" t="s">
        <v>140</v>
      </c>
      <c r="N122" s="129">
        <v>10501</v>
      </c>
      <c r="O122" s="129">
        <v>5</v>
      </c>
      <c r="P122" s="129">
        <f t="shared" si="8"/>
        <v>80741357</v>
      </c>
      <c r="Q122" s="129">
        <f t="shared" si="9"/>
        <v>27542</v>
      </c>
      <c r="R122" s="129">
        <f t="shared" si="10"/>
        <v>1021276205</v>
      </c>
      <c r="S122" s="129">
        <f t="shared" si="11"/>
        <v>12622</v>
      </c>
    </row>
    <row r="123" spans="1:19">
      <c r="A123" s="129">
        <v>10502</v>
      </c>
      <c r="C123" s="129" t="s">
        <v>65</v>
      </c>
      <c r="D123" s="129" t="s">
        <v>61</v>
      </c>
      <c r="E123" s="129">
        <v>789</v>
      </c>
      <c r="F123" s="129" t="s">
        <v>141</v>
      </c>
      <c r="G123" s="129">
        <v>78678924</v>
      </c>
      <c r="H123" s="129">
        <v>21106</v>
      </c>
      <c r="I123" s="129">
        <v>753184320</v>
      </c>
      <c r="J123" s="129">
        <v>11633</v>
      </c>
      <c r="K123" s="129" t="s">
        <v>142</v>
      </c>
      <c r="L123" s="129" t="s">
        <v>143</v>
      </c>
      <c r="M123" s="129" t="s">
        <v>144</v>
      </c>
      <c r="N123" s="129">
        <v>10502</v>
      </c>
      <c r="O123" s="129">
        <v>5</v>
      </c>
      <c r="P123" s="129">
        <f t="shared" si="8"/>
        <v>78678924</v>
      </c>
      <c r="Q123" s="129">
        <f t="shared" si="9"/>
        <v>21106</v>
      </c>
      <c r="R123" s="129">
        <f t="shared" si="10"/>
        <v>753184320</v>
      </c>
      <c r="S123" s="129">
        <f t="shared" si="11"/>
        <v>11633</v>
      </c>
    </row>
    <row r="124" spans="1:19">
      <c r="A124" s="129">
        <v>10503</v>
      </c>
      <c r="C124" s="129" t="s">
        <v>65</v>
      </c>
      <c r="D124" s="129" t="s">
        <v>61</v>
      </c>
      <c r="E124" s="129">
        <v>792</v>
      </c>
      <c r="F124" s="129" t="s">
        <v>145</v>
      </c>
      <c r="G124" s="129">
        <v>82852301</v>
      </c>
      <c r="H124" s="129">
        <v>21614</v>
      </c>
      <c r="I124" s="129">
        <v>795099194</v>
      </c>
      <c r="J124" s="129">
        <v>11845</v>
      </c>
      <c r="K124" s="129" t="s">
        <v>146</v>
      </c>
      <c r="L124" s="129" t="s">
        <v>147</v>
      </c>
      <c r="M124" s="129" t="s">
        <v>148</v>
      </c>
      <c r="N124" s="129">
        <v>10503</v>
      </c>
      <c r="O124" s="129">
        <v>5</v>
      </c>
      <c r="P124" s="129">
        <f t="shared" si="8"/>
        <v>82852301</v>
      </c>
      <c r="Q124" s="129">
        <f t="shared" si="9"/>
        <v>21614</v>
      </c>
      <c r="R124" s="129">
        <f t="shared" si="10"/>
        <v>795099194</v>
      </c>
      <c r="S124" s="129">
        <f t="shared" si="11"/>
        <v>11845</v>
      </c>
    </row>
    <row r="125" spans="1:19">
      <c r="A125" s="129">
        <v>10504</v>
      </c>
      <c r="C125" s="129" t="s">
        <v>72</v>
      </c>
      <c r="D125" s="129" t="s">
        <v>61</v>
      </c>
      <c r="E125" s="129">
        <v>795</v>
      </c>
      <c r="F125" s="129" t="s">
        <v>149</v>
      </c>
      <c r="G125" s="129">
        <v>33104006</v>
      </c>
      <c r="H125" s="129">
        <v>12782</v>
      </c>
      <c r="I125" s="129">
        <v>326013550</v>
      </c>
      <c r="J125" s="129">
        <v>8605</v>
      </c>
      <c r="K125" s="129" t="s">
        <v>150</v>
      </c>
      <c r="L125" s="129" t="s">
        <v>151</v>
      </c>
      <c r="M125" s="129" t="s">
        <v>152</v>
      </c>
      <c r="N125" s="129">
        <v>10504</v>
      </c>
      <c r="O125" s="129">
        <v>5</v>
      </c>
      <c r="P125" s="129">
        <f t="shared" si="8"/>
        <v>33104006</v>
      </c>
      <c r="Q125" s="129">
        <f t="shared" si="9"/>
        <v>12782</v>
      </c>
      <c r="R125" s="129">
        <f t="shared" si="10"/>
        <v>326013550</v>
      </c>
      <c r="S125" s="129">
        <f t="shared" si="11"/>
        <v>8605</v>
      </c>
    </row>
    <row r="126" spans="1:19">
      <c r="A126" s="129">
        <v>10505</v>
      </c>
      <c r="C126" s="129" t="s">
        <v>44</v>
      </c>
      <c r="D126" s="129" t="s">
        <v>61</v>
      </c>
      <c r="E126" s="129">
        <v>798</v>
      </c>
      <c r="F126" s="129" t="s">
        <v>153</v>
      </c>
      <c r="G126" s="129">
        <v>55888685</v>
      </c>
      <c r="H126" s="129">
        <v>7294</v>
      </c>
      <c r="I126" s="129">
        <v>662348163</v>
      </c>
      <c r="J126" s="129">
        <v>6566</v>
      </c>
      <c r="K126" s="129" t="s">
        <v>154</v>
      </c>
      <c r="L126" s="129" t="s">
        <v>155</v>
      </c>
      <c r="M126" s="129" t="s">
        <v>156</v>
      </c>
      <c r="N126" s="129">
        <v>10505</v>
      </c>
      <c r="O126" s="129">
        <v>5</v>
      </c>
      <c r="P126" s="129">
        <f t="shared" si="8"/>
        <v>55888685</v>
      </c>
      <c r="Q126" s="129">
        <f t="shared" si="9"/>
        <v>7294</v>
      </c>
      <c r="R126" s="129">
        <f t="shared" si="10"/>
        <v>662348163</v>
      </c>
      <c r="S126" s="129">
        <f t="shared" si="11"/>
        <v>6566</v>
      </c>
    </row>
    <row r="127" spans="1:19">
      <c r="A127" s="129">
        <v>10507</v>
      </c>
      <c r="C127" s="129" t="s">
        <v>65</v>
      </c>
      <c r="D127" s="129" t="s">
        <v>61</v>
      </c>
      <c r="E127" s="129">
        <v>801</v>
      </c>
      <c r="F127" s="129" t="s">
        <v>157</v>
      </c>
      <c r="G127" s="129">
        <v>96748237</v>
      </c>
      <c r="H127" s="129">
        <v>23212</v>
      </c>
      <c r="I127" s="129">
        <v>935365704</v>
      </c>
      <c r="J127" s="129">
        <v>12504</v>
      </c>
      <c r="K127" s="129" t="s">
        <v>158</v>
      </c>
      <c r="L127" s="129" t="s">
        <v>159</v>
      </c>
      <c r="M127" s="129" t="s">
        <v>160</v>
      </c>
      <c r="N127" s="129">
        <v>10507</v>
      </c>
      <c r="O127" s="129">
        <v>5</v>
      </c>
      <c r="P127" s="129">
        <f t="shared" si="8"/>
        <v>96748237</v>
      </c>
      <c r="Q127" s="129">
        <f t="shared" si="9"/>
        <v>23212</v>
      </c>
      <c r="R127" s="129">
        <f t="shared" si="10"/>
        <v>935365704</v>
      </c>
      <c r="S127" s="129">
        <f t="shared" si="11"/>
        <v>12504</v>
      </c>
    </row>
    <row r="128" spans="1:19">
      <c r="A128" s="129">
        <v>10510</v>
      </c>
      <c r="C128" s="129" t="s">
        <v>65</v>
      </c>
      <c r="D128" s="129" t="s">
        <v>61</v>
      </c>
      <c r="E128" s="129">
        <v>804</v>
      </c>
      <c r="F128" s="129" t="s">
        <v>161</v>
      </c>
      <c r="G128" s="129">
        <v>101880066</v>
      </c>
      <c r="H128" s="129">
        <v>23770</v>
      </c>
      <c r="I128" s="129">
        <v>987419012</v>
      </c>
      <c r="J128" s="129">
        <v>12985</v>
      </c>
      <c r="K128" s="129" t="s">
        <v>162</v>
      </c>
      <c r="L128" s="129" t="s">
        <v>163</v>
      </c>
      <c r="M128" s="129" t="s">
        <v>164</v>
      </c>
      <c r="N128" s="129">
        <v>10510</v>
      </c>
      <c r="O128" s="129">
        <v>5</v>
      </c>
      <c r="P128" s="129">
        <f t="shared" si="8"/>
        <v>101880066</v>
      </c>
      <c r="Q128" s="129">
        <f t="shared" si="9"/>
        <v>23770</v>
      </c>
      <c r="R128" s="129">
        <f t="shared" si="10"/>
        <v>987419012</v>
      </c>
      <c r="S128" s="129">
        <f t="shared" si="11"/>
        <v>12985</v>
      </c>
    </row>
    <row r="129" spans="1:19">
      <c r="A129" s="129">
        <v>10511</v>
      </c>
      <c r="C129" s="129" t="s">
        <v>85</v>
      </c>
      <c r="D129" s="129" t="s">
        <v>61</v>
      </c>
      <c r="E129" s="129">
        <v>807</v>
      </c>
      <c r="F129" s="129" t="s">
        <v>165</v>
      </c>
      <c r="G129" s="129">
        <v>116646722</v>
      </c>
      <c r="H129" s="129">
        <v>32739</v>
      </c>
      <c r="I129" s="129">
        <v>1502745371</v>
      </c>
      <c r="J129" s="129">
        <v>15063</v>
      </c>
      <c r="K129" s="143" t="s">
        <v>166</v>
      </c>
      <c r="L129" s="129">
        <v>518403</v>
      </c>
      <c r="M129" s="129" t="s">
        <v>167</v>
      </c>
      <c r="N129" s="129">
        <v>10511</v>
      </c>
      <c r="O129" s="129">
        <v>5</v>
      </c>
      <c r="P129" s="129">
        <f t="shared" si="8"/>
        <v>116646722</v>
      </c>
      <c r="Q129" s="129">
        <f t="shared" si="9"/>
        <v>32739</v>
      </c>
      <c r="R129" s="129">
        <f t="shared" si="10"/>
        <v>1502745371</v>
      </c>
      <c r="S129" s="129">
        <f t="shared" si="11"/>
        <v>15063</v>
      </c>
    </row>
    <row r="130" spans="1:19">
      <c r="A130" s="129">
        <v>10512</v>
      </c>
      <c r="C130" s="129" t="s">
        <v>44</v>
      </c>
      <c r="D130" s="129" t="s">
        <v>61</v>
      </c>
      <c r="E130" s="129">
        <v>810</v>
      </c>
      <c r="F130" s="129" t="s">
        <v>168</v>
      </c>
      <c r="G130" s="129">
        <v>66854184</v>
      </c>
      <c r="H130" s="129">
        <v>7695</v>
      </c>
      <c r="I130" s="129">
        <v>818717848</v>
      </c>
      <c r="J130" s="129">
        <v>6992</v>
      </c>
      <c r="K130" s="129" t="s">
        <v>169</v>
      </c>
      <c r="L130" s="129" t="s">
        <v>170</v>
      </c>
      <c r="M130" s="129" t="s">
        <v>171</v>
      </c>
      <c r="N130" s="129">
        <v>10512</v>
      </c>
      <c r="O130" s="129">
        <v>5</v>
      </c>
      <c r="P130" s="129">
        <f t="shared" si="8"/>
        <v>66854184</v>
      </c>
      <c r="Q130" s="129">
        <f t="shared" si="9"/>
        <v>7695</v>
      </c>
      <c r="R130" s="129">
        <f t="shared" si="10"/>
        <v>818717848</v>
      </c>
      <c r="S130" s="129">
        <f t="shared" si="11"/>
        <v>6992</v>
      </c>
    </row>
    <row r="131" spans="1:19">
      <c r="A131" s="129">
        <v>20501</v>
      </c>
      <c r="C131" s="129" t="s">
        <v>44</v>
      </c>
      <c r="D131" s="129" t="s">
        <v>45</v>
      </c>
      <c r="E131" s="129">
        <v>813</v>
      </c>
      <c r="F131" s="129" t="s">
        <v>172</v>
      </c>
      <c r="G131" s="129">
        <v>73776680</v>
      </c>
      <c r="H131" s="129">
        <v>7655</v>
      </c>
      <c r="I131" s="129">
        <v>846342338</v>
      </c>
      <c r="J131" s="129">
        <v>7246</v>
      </c>
      <c r="K131" s="129" t="s">
        <v>173</v>
      </c>
      <c r="L131" s="129" t="s">
        <v>174</v>
      </c>
      <c r="M131" s="129" t="s">
        <v>175</v>
      </c>
      <c r="N131" s="129">
        <v>20501</v>
      </c>
      <c r="O131" s="129">
        <v>5</v>
      </c>
      <c r="P131" s="129">
        <f t="shared" si="8"/>
        <v>73776680</v>
      </c>
      <c r="Q131" s="129">
        <f t="shared" si="9"/>
        <v>7655</v>
      </c>
      <c r="R131" s="129">
        <f t="shared" si="10"/>
        <v>846342338</v>
      </c>
      <c r="S131" s="129">
        <f t="shared" si="11"/>
        <v>7246</v>
      </c>
    </row>
    <row r="132" spans="1:19">
      <c r="A132" s="129">
        <v>20502</v>
      </c>
      <c r="C132" s="129" t="s">
        <v>65</v>
      </c>
      <c r="D132" s="129" t="s">
        <v>45</v>
      </c>
      <c r="E132" s="129">
        <v>816</v>
      </c>
      <c r="F132" s="129" t="s">
        <v>176</v>
      </c>
      <c r="G132" s="129">
        <v>129036059</v>
      </c>
      <c r="H132" s="129">
        <v>24866</v>
      </c>
      <c r="I132" s="129">
        <v>1201732294</v>
      </c>
      <c r="J132" s="129">
        <v>13958</v>
      </c>
      <c r="K132" s="129" t="s">
        <v>177</v>
      </c>
      <c r="L132" s="129" t="s">
        <v>178</v>
      </c>
      <c r="M132" s="129" t="s">
        <v>179</v>
      </c>
      <c r="N132" s="129">
        <v>20502</v>
      </c>
      <c r="O132" s="129">
        <v>5</v>
      </c>
      <c r="P132" s="129">
        <f t="shared" si="8"/>
        <v>129036059</v>
      </c>
      <c r="Q132" s="129">
        <f t="shared" si="9"/>
        <v>24866</v>
      </c>
      <c r="R132" s="129">
        <f t="shared" si="10"/>
        <v>1201732294</v>
      </c>
      <c r="S132" s="129">
        <f t="shared" si="11"/>
        <v>13958</v>
      </c>
    </row>
    <row r="133" spans="1:19">
      <c r="A133" s="129">
        <v>20504</v>
      </c>
      <c r="C133" s="129" t="s">
        <v>72</v>
      </c>
      <c r="D133" s="129" t="s">
        <v>45</v>
      </c>
      <c r="E133" s="129">
        <v>819</v>
      </c>
      <c r="F133" s="129" t="s">
        <v>180</v>
      </c>
      <c r="G133" s="129">
        <v>50541130</v>
      </c>
      <c r="H133" s="129">
        <v>14483</v>
      </c>
      <c r="I133" s="129">
        <v>476327463</v>
      </c>
      <c r="J133" s="129">
        <v>10022</v>
      </c>
      <c r="K133" s="143" t="s">
        <v>181</v>
      </c>
      <c r="L133" s="129" t="s">
        <v>182</v>
      </c>
      <c r="M133" s="129" t="s">
        <v>183</v>
      </c>
      <c r="N133" s="129">
        <v>20504</v>
      </c>
      <c r="O133" s="129">
        <v>5</v>
      </c>
      <c r="P133" s="129">
        <f t="shared" si="8"/>
        <v>50541130</v>
      </c>
      <c r="Q133" s="129">
        <f t="shared" si="9"/>
        <v>14483</v>
      </c>
      <c r="R133" s="129">
        <f t="shared" si="10"/>
        <v>476327463</v>
      </c>
      <c r="S133" s="129">
        <f t="shared" si="11"/>
        <v>10022</v>
      </c>
    </row>
    <row r="134" spans="1:19">
      <c r="A134" s="129">
        <v>20505</v>
      </c>
      <c r="C134" s="129" t="s">
        <v>65</v>
      </c>
      <c r="D134" s="129" t="s">
        <v>45</v>
      </c>
      <c r="E134" s="129">
        <v>822</v>
      </c>
      <c r="F134" s="129" t="s">
        <v>184</v>
      </c>
      <c r="G134" s="129">
        <v>143088065</v>
      </c>
      <c r="H134" s="129">
        <v>26076</v>
      </c>
      <c r="I134" s="129">
        <v>1339207330</v>
      </c>
      <c r="J134" s="129">
        <v>14471</v>
      </c>
      <c r="K134" s="129" t="s">
        <v>185</v>
      </c>
      <c r="L134" s="129" t="s">
        <v>186</v>
      </c>
      <c r="M134" s="129" t="s">
        <v>187</v>
      </c>
      <c r="N134" s="129">
        <v>20505</v>
      </c>
      <c r="O134" s="129">
        <v>5</v>
      </c>
      <c r="P134" s="129">
        <f t="shared" si="8"/>
        <v>143088065</v>
      </c>
      <c r="Q134" s="129">
        <f t="shared" si="9"/>
        <v>26076</v>
      </c>
      <c r="R134" s="129">
        <f t="shared" si="10"/>
        <v>1339207330</v>
      </c>
      <c r="S134" s="129">
        <f t="shared" si="11"/>
        <v>14471</v>
      </c>
    </row>
    <row r="135" spans="1:19">
      <c r="A135" s="129">
        <v>20507</v>
      </c>
      <c r="C135" s="129" t="s">
        <v>85</v>
      </c>
      <c r="D135" s="129" t="s">
        <v>45</v>
      </c>
      <c r="E135" s="129">
        <v>825</v>
      </c>
      <c r="F135" s="129" t="s">
        <v>188</v>
      </c>
      <c r="G135" s="129">
        <v>191497273</v>
      </c>
      <c r="H135" s="129">
        <v>34437</v>
      </c>
      <c r="I135" s="129">
        <v>1871026492</v>
      </c>
      <c r="J135" s="129">
        <v>16193</v>
      </c>
      <c r="K135" s="129" t="s">
        <v>189</v>
      </c>
      <c r="L135" s="129" t="s">
        <v>190</v>
      </c>
      <c r="M135" s="129" t="s">
        <v>191</v>
      </c>
      <c r="N135" s="129">
        <v>20507</v>
      </c>
      <c r="O135" s="129">
        <v>5</v>
      </c>
      <c r="P135" s="129">
        <f t="shared" si="8"/>
        <v>191497273</v>
      </c>
      <c r="Q135" s="129">
        <f t="shared" si="9"/>
        <v>34437</v>
      </c>
      <c r="R135" s="129">
        <f t="shared" si="10"/>
        <v>1871026492</v>
      </c>
      <c r="S135" s="129">
        <f t="shared" si="11"/>
        <v>16193</v>
      </c>
    </row>
    <row r="136" spans="1:19">
      <c r="A136" s="129">
        <v>20508</v>
      </c>
      <c r="C136" s="129" t="s">
        <v>44</v>
      </c>
      <c r="D136" s="129" t="s">
        <v>45</v>
      </c>
      <c r="E136" s="129">
        <v>828</v>
      </c>
      <c r="F136" s="129" t="s">
        <v>192</v>
      </c>
      <c r="G136" s="129">
        <v>94607420</v>
      </c>
      <c r="H136" s="129">
        <v>8435</v>
      </c>
      <c r="I136" s="129">
        <v>1103077356</v>
      </c>
      <c r="J136" s="129">
        <v>7839</v>
      </c>
      <c r="K136" s="129" t="s">
        <v>193</v>
      </c>
      <c r="L136" s="129" t="s">
        <v>194</v>
      </c>
      <c r="M136" s="129" t="s">
        <v>195</v>
      </c>
      <c r="N136" s="129">
        <v>20508</v>
      </c>
      <c r="O136" s="129">
        <v>5</v>
      </c>
      <c r="P136" s="129">
        <f t="shared" si="8"/>
        <v>94607420</v>
      </c>
      <c r="Q136" s="129">
        <f t="shared" si="9"/>
        <v>8435</v>
      </c>
      <c r="R136" s="129">
        <f t="shared" si="10"/>
        <v>1103077356</v>
      </c>
      <c r="S136" s="129">
        <f t="shared" si="11"/>
        <v>7839</v>
      </c>
    </row>
    <row r="137" spans="1:19">
      <c r="A137" s="129">
        <v>20509</v>
      </c>
      <c r="C137" s="129" t="s">
        <v>44</v>
      </c>
      <c r="D137" s="129" t="s">
        <v>45</v>
      </c>
      <c r="E137" s="129">
        <v>831</v>
      </c>
      <c r="F137" s="129" t="s">
        <v>196</v>
      </c>
      <c r="G137" s="129">
        <v>99432056</v>
      </c>
      <c r="H137" s="129">
        <v>8600</v>
      </c>
      <c r="I137" s="129">
        <v>1163102395</v>
      </c>
      <c r="J137" s="129">
        <v>8198</v>
      </c>
      <c r="K137" s="143" t="s">
        <v>197</v>
      </c>
      <c r="L137" s="129" t="s">
        <v>198</v>
      </c>
      <c r="M137" s="143" t="s">
        <v>199</v>
      </c>
      <c r="N137" s="129">
        <v>20509</v>
      </c>
      <c r="O137" s="129">
        <v>5</v>
      </c>
      <c r="P137" s="129">
        <f t="shared" si="8"/>
        <v>99432056</v>
      </c>
      <c r="Q137" s="129">
        <f t="shared" si="9"/>
        <v>8600</v>
      </c>
      <c r="R137" s="129">
        <f t="shared" si="10"/>
        <v>1163102395</v>
      </c>
      <c r="S137" s="129">
        <f t="shared" si="11"/>
        <v>8198</v>
      </c>
    </row>
    <row r="138" spans="1:19">
      <c r="A138" s="129">
        <v>20511</v>
      </c>
      <c r="C138" s="129" t="s">
        <v>72</v>
      </c>
      <c r="D138" s="129" t="s">
        <v>45</v>
      </c>
      <c r="E138" s="129">
        <v>834</v>
      </c>
      <c r="F138" s="129" t="s">
        <v>200</v>
      </c>
      <c r="G138" s="129">
        <v>64692088</v>
      </c>
      <c r="H138" s="129">
        <v>16121</v>
      </c>
      <c r="I138" s="129">
        <v>611548302</v>
      </c>
      <c r="J138" s="129">
        <v>10997</v>
      </c>
      <c r="K138" s="143" t="s">
        <v>201</v>
      </c>
      <c r="L138" s="129" t="s">
        <v>202</v>
      </c>
      <c r="M138" s="143" t="s">
        <v>203</v>
      </c>
      <c r="N138" s="129">
        <v>20511</v>
      </c>
      <c r="O138" s="129">
        <v>5</v>
      </c>
      <c r="P138" s="129">
        <f t="shared" si="8"/>
        <v>64692088</v>
      </c>
      <c r="Q138" s="129">
        <f t="shared" si="9"/>
        <v>16121</v>
      </c>
      <c r="R138" s="129">
        <f t="shared" si="10"/>
        <v>611548302</v>
      </c>
      <c r="S138" s="129">
        <f t="shared" si="11"/>
        <v>10997</v>
      </c>
    </row>
    <row r="139" spans="1:19">
      <c r="A139" s="129">
        <v>20512</v>
      </c>
      <c r="C139" s="129" t="s">
        <v>85</v>
      </c>
      <c r="D139" s="129" t="s">
        <v>45</v>
      </c>
      <c r="E139" s="129">
        <v>837</v>
      </c>
      <c r="F139" s="129" t="s">
        <v>204</v>
      </c>
      <c r="G139" s="129">
        <v>236299852</v>
      </c>
      <c r="H139" s="129">
        <v>38012</v>
      </c>
      <c r="I139" s="129">
        <v>2333096028</v>
      </c>
      <c r="J139" s="129">
        <v>17770</v>
      </c>
      <c r="K139" s="129" t="s">
        <v>205</v>
      </c>
      <c r="L139" s="129" t="s">
        <v>206</v>
      </c>
      <c r="M139" s="129" t="s">
        <v>207</v>
      </c>
      <c r="N139" s="129">
        <v>20512</v>
      </c>
      <c r="O139" s="129">
        <v>5</v>
      </c>
      <c r="P139" s="129">
        <f t="shared" si="8"/>
        <v>236299852</v>
      </c>
      <c r="Q139" s="129">
        <f t="shared" si="9"/>
        <v>38012</v>
      </c>
      <c r="R139" s="129">
        <f t="shared" si="10"/>
        <v>2333096028</v>
      </c>
      <c r="S139" s="129">
        <f t="shared" si="11"/>
        <v>17770</v>
      </c>
    </row>
    <row r="140" spans="1:19">
      <c r="A140" s="129">
        <v>30501</v>
      </c>
      <c r="C140" s="129" t="s">
        <v>72</v>
      </c>
      <c r="D140" s="129" t="s">
        <v>104</v>
      </c>
      <c r="E140" s="129">
        <v>840</v>
      </c>
      <c r="F140" s="129" t="s">
        <v>208</v>
      </c>
      <c r="G140" s="129">
        <v>73389322</v>
      </c>
      <c r="H140" s="129">
        <v>16426</v>
      </c>
      <c r="I140" s="129">
        <v>662906200</v>
      </c>
      <c r="J140" s="129">
        <v>11582</v>
      </c>
      <c r="K140" s="129" t="s">
        <v>209</v>
      </c>
      <c r="L140" s="129" t="s">
        <v>210</v>
      </c>
      <c r="M140" s="129" t="s">
        <v>211</v>
      </c>
      <c r="N140" s="129">
        <v>30501</v>
      </c>
      <c r="O140" s="129">
        <v>5</v>
      </c>
      <c r="P140" s="129">
        <f t="shared" si="8"/>
        <v>73389322</v>
      </c>
      <c r="Q140" s="129">
        <f t="shared" si="9"/>
        <v>16426</v>
      </c>
      <c r="R140" s="129">
        <f t="shared" si="10"/>
        <v>662906200</v>
      </c>
      <c r="S140" s="129">
        <f t="shared" si="11"/>
        <v>11582</v>
      </c>
    </row>
    <row r="141" spans="1:19">
      <c r="A141" s="129">
        <v>30502</v>
      </c>
      <c r="C141" s="129" t="s">
        <v>72</v>
      </c>
      <c r="D141" s="129" t="s">
        <v>104</v>
      </c>
      <c r="E141" s="129">
        <v>843</v>
      </c>
      <c r="F141" s="129" t="s">
        <v>212</v>
      </c>
      <c r="G141" s="129">
        <v>77103505</v>
      </c>
      <c r="H141" s="129">
        <v>16782</v>
      </c>
      <c r="I141" s="129">
        <v>696878570</v>
      </c>
      <c r="J141" s="129">
        <v>11777</v>
      </c>
      <c r="K141" s="129" t="s">
        <v>213</v>
      </c>
      <c r="L141" s="129" t="s">
        <v>214</v>
      </c>
      <c r="M141" s="129" t="s">
        <v>215</v>
      </c>
      <c r="N141" s="129">
        <v>30502</v>
      </c>
      <c r="O141" s="129">
        <v>5</v>
      </c>
      <c r="P141" s="129">
        <f t="shared" si="8"/>
        <v>77103505</v>
      </c>
      <c r="Q141" s="129">
        <f t="shared" si="9"/>
        <v>16782</v>
      </c>
      <c r="R141" s="129">
        <f t="shared" si="10"/>
        <v>696878570</v>
      </c>
      <c r="S141" s="129">
        <f t="shared" si="11"/>
        <v>11777</v>
      </c>
    </row>
    <row r="142" spans="1:19">
      <c r="A142" s="129">
        <v>30506</v>
      </c>
      <c r="C142" s="129" t="s">
        <v>65</v>
      </c>
      <c r="D142" s="129" t="s">
        <v>104</v>
      </c>
      <c r="E142" s="129">
        <v>846</v>
      </c>
      <c r="F142" s="129" t="s">
        <v>216</v>
      </c>
      <c r="G142" s="129">
        <v>220558997</v>
      </c>
      <c r="H142" s="129">
        <v>30729</v>
      </c>
      <c r="I142" s="129">
        <v>2023267560</v>
      </c>
      <c r="J142" s="129">
        <v>17209</v>
      </c>
      <c r="K142" s="129" t="s">
        <v>217</v>
      </c>
      <c r="L142" s="129" t="s">
        <v>218</v>
      </c>
      <c r="M142" s="129" t="s">
        <v>219</v>
      </c>
      <c r="N142" s="129">
        <v>30506</v>
      </c>
      <c r="O142" s="129">
        <v>5</v>
      </c>
      <c r="P142" s="129">
        <f t="shared" si="8"/>
        <v>220558997</v>
      </c>
      <c r="Q142" s="129">
        <f t="shared" si="9"/>
        <v>30729</v>
      </c>
      <c r="R142" s="129">
        <f t="shared" si="10"/>
        <v>2023267560</v>
      </c>
      <c r="S142" s="129">
        <f t="shared" si="11"/>
        <v>17209</v>
      </c>
    </row>
    <row r="143" spans="1:19">
      <c r="A143" s="129">
        <v>30507</v>
      </c>
      <c r="C143" s="129" t="s">
        <v>85</v>
      </c>
      <c r="D143" s="129" t="s">
        <v>104</v>
      </c>
      <c r="E143" s="129">
        <v>849</v>
      </c>
      <c r="F143" s="129" t="s">
        <v>220</v>
      </c>
      <c r="G143" s="129">
        <v>254782497</v>
      </c>
      <c r="H143" s="129">
        <v>43035</v>
      </c>
      <c r="I143" s="129">
        <v>3128958672</v>
      </c>
      <c r="J143" s="129">
        <v>19492</v>
      </c>
      <c r="K143" s="129" t="s">
        <v>221</v>
      </c>
      <c r="L143" s="129" t="s">
        <v>222</v>
      </c>
      <c r="M143" s="129" t="s">
        <v>223</v>
      </c>
      <c r="N143" s="129">
        <v>30507</v>
      </c>
      <c r="O143" s="129">
        <v>5</v>
      </c>
      <c r="P143" s="129">
        <f t="shared" si="8"/>
        <v>254782497</v>
      </c>
      <c r="Q143" s="129">
        <f t="shared" si="9"/>
        <v>43035</v>
      </c>
      <c r="R143" s="129">
        <f t="shared" si="10"/>
        <v>3128958672</v>
      </c>
      <c r="S143" s="129">
        <f t="shared" si="11"/>
        <v>19492</v>
      </c>
    </row>
    <row r="144" spans="1:19">
      <c r="A144" s="129">
        <v>30508</v>
      </c>
      <c r="C144" s="129" t="s">
        <v>44</v>
      </c>
      <c r="D144" s="129" t="s">
        <v>104</v>
      </c>
      <c r="E144" s="129">
        <v>852</v>
      </c>
      <c r="F144" s="129" t="s">
        <v>224</v>
      </c>
      <c r="G144" s="129">
        <v>143525618</v>
      </c>
      <c r="H144" s="129">
        <v>9606</v>
      </c>
      <c r="I144" s="129">
        <v>1651687528</v>
      </c>
      <c r="J144" s="129">
        <v>9153</v>
      </c>
      <c r="K144" s="129" t="s">
        <v>225</v>
      </c>
      <c r="L144" s="129" t="s">
        <v>226</v>
      </c>
      <c r="M144" s="129" t="s">
        <v>227</v>
      </c>
      <c r="N144" s="129">
        <v>30508</v>
      </c>
      <c r="O144" s="129">
        <v>5</v>
      </c>
      <c r="P144" s="129">
        <f t="shared" si="8"/>
        <v>143525618</v>
      </c>
      <c r="Q144" s="129">
        <f t="shared" si="9"/>
        <v>9606</v>
      </c>
      <c r="R144" s="129">
        <f t="shared" si="10"/>
        <v>1651687528</v>
      </c>
      <c r="S144" s="129">
        <f t="shared" si="11"/>
        <v>9153</v>
      </c>
    </row>
    <row r="145" spans="1:19">
      <c r="A145" s="129">
        <v>30509</v>
      </c>
      <c r="C145" s="129" t="s">
        <v>44</v>
      </c>
      <c r="D145" s="129" t="s">
        <v>104</v>
      </c>
      <c r="E145" s="129">
        <v>855</v>
      </c>
      <c r="F145" s="129" t="s">
        <v>228</v>
      </c>
      <c r="G145" s="129">
        <v>150844904</v>
      </c>
      <c r="H145" s="129">
        <v>9794</v>
      </c>
      <c r="I145" s="129">
        <v>1741565729</v>
      </c>
      <c r="J145" s="129">
        <v>9564</v>
      </c>
      <c r="K145" s="143" t="s">
        <v>229</v>
      </c>
      <c r="L145" s="129" t="s">
        <v>230</v>
      </c>
      <c r="M145" s="143" t="s">
        <v>231</v>
      </c>
      <c r="N145" s="129">
        <v>30509</v>
      </c>
      <c r="O145" s="129">
        <v>5</v>
      </c>
      <c r="P145" s="129">
        <f t="shared" si="8"/>
        <v>150844904</v>
      </c>
      <c r="Q145" s="129">
        <f t="shared" si="9"/>
        <v>9794</v>
      </c>
      <c r="R145" s="129">
        <f t="shared" si="10"/>
        <v>1741565729</v>
      </c>
      <c r="S145" s="129">
        <f t="shared" si="11"/>
        <v>9564</v>
      </c>
    </row>
    <row r="146" spans="1:19">
      <c r="A146" s="129">
        <v>30510</v>
      </c>
      <c r="C146" s="129" t="s">
        <v>65</v>
      </c>
      <c r="D146" s="129" t="s">
        <v>104</v>
      </c>
      <c r="E146" s="129">
        <v>858</v>
      </c>
      <c r="F146" s="129" t="s">
        <v>232</v>
      </c>
      <c r="G146" s="129">
        <v>271212326</v>
      </c>
      <c r="H146" s="129">
        <v>33794</v>
      </c>
      <c r="I146" s="129">
        <v>2512658633</v>
      </c>
      <c r="J146" s="129">
        <v>18499</v>
      </c>
      <c r="K146" s="143" t="s">
        <v>233</v>
      </c>
      <c r="L146" s="129" t="s">
        <v>234</v>
      </c>
      <c r="M146" s="143" t="s">
        <v>235</v>
      </c>
      <c r="N146" s="129">
        <v>30510</v>
      </c>
      <c r="O146" s="129">
        <v>5</v>
      </c>
      <c r="P146" s="129">
        <f t="shared" si="8"/>
        <v>271212326</v>
      </c>
      <c r="Q146" s="129">
        <f t="shared" si="9"/>
        <v>33794</v>
      </c>
      <c r="R146" s="129">
        <f t="shared" si="10"/>
        <v>2512658633</v>
      </c>
      <c r="S146" s="129">
        <f t="shared" si="11"/>
        <v>18499</v>
      </c>
    </row>
    <row r="147" spans="1:19">
      <c r="A147" s="129">
        <v>30511</v>
      </c>
      <c r="C147" s="129" t="s">
        <v>85</v>
      </c>
      <c r="D147" s="129" t="s">
        <v>104</v>
      </c>
      <c r="E147" s="129">
        <v>861</v>
      </c>
      <c r="F147" s="129" t="s">
        <v>236</v>
      </c>
      <c r="G147" s="129">
        <v>366789786</v>
      </c>
      <c r="H147" s="129">
        <v>45128</v>
      </c>
      <c r="I147" s="129">
        <v>3553719346</v>
      </c>
      <c r="J147" s="129">
        <v>20786</v>
      </c>
      <c r="K147" s="129" t="s">
        <v>237</v>
      </c>
      <c r="L147" s="129" t="s">
        <v>238</v>
      </c>
      <c r="M147" s="129" t="s">
        <v>239</v>
      </c>
      <c r="N147" s="129">
        <v>30511</v>
      </c>
      <c r="O147" s="129">
        <v>5</v>
      </c>
      <c r="P147" s="129">
        <f t="shared" si="8"/>
        <v>366789786</v>
      </c>
      <c r="Q147" s="129">
        <f t="shared" si="9"/>
        <v>45128</v>
      </c>
      <c r="R147" s="129">
        <f t="shared" si="10"/>
        <v>3553719346</v>
      </c>
      <c r="S147" s="129">
        <f t="shared" si="11"/>
        <v>20786</v>
      </c>
    </row>
    <row r="148" spans="1:19">
      <c r="A148" s="129">
        <v>30512</v>
      </c>
      <c r="C148" s="129" t="s">
        <v>65</v>
      </c>
      <c r="D148" s="129" t="s">
        <v>104</v>
      </c>
      <c r="E148" s="129">
        <v>864</v>
      </c>
      <c r="F148" s="129" t="s">
        <v>240</v>
      </c>
      <c r="G148" s="129">
        <v>306475826</v>
      </c>
      <c r="H148" s="129">
        <v>36372</v>
      </c>
      <c r="I148" s="129">
        <v>2829267930</v>
      </c>
      <c r="J148" s="129">
        <v>19361</v>
      </c>
      <c r="K148" s="129" t="s">
        <v>241</v>
      </c>
      <c r="L148" s="129" t="s">
        <v>242</v>
      </c>
      <c r="M148" s="129" t="s">
        <v>243</v>
      </c>
      <c r="N148" s="129">
        <v>30512</v>
      </c>
      <c r="O148" s="129">
        <v>5</v>
      </c>
      <c r="P148" s="129">
        <f t="shared" si="8"/>
        <v>306475826</v>
      </c>
      <c r="Q148" s="129">
        <f t="shared" si="9"/>
        <v>36372</v>
      </c>
      <c r="R148" s="129">
        <f t="shared" si="10"/>
        <v>2829267930</v>
      </c>
      <c r="S148" s="129">
        <f t="shared" si="11"/>
        <v>19361</v>
      </c>
    </row>
    <row r="149" spans="1:19">
      <c r="A149" s="129">
        <v>40503</v>
      </c>
      <c r="C149" s="129" t="s">
        <v>65</v>
      </c>
      <c r="D149" s="129" t="s">
        <v>129</v>
      </c>
      <c r="E149" s="129">
        <v>867</v>
      </c>
      <c r="F149" s="129" t="s">
        <v>244</v>
      </c>
      <c r="G149" s="129">
        <v>325748454</v>
      </c>
      <c r="H149" s="129">
        <v>40113</v>
      </c>
      <c r="I149" s="129">
        <v>3257677236</v>
      </c>
      <c r="J149" s="129">
        <v>20451</v>
      </c>
      <c r="K149" s="129" t="s">
        <v>245</v>
      </c>
      <c r="L149" s="129" t="s">
        <v>246</v>
      </c>
      <c r="M149" s="129" t="s">
        <v>247</v>
      </c>
      <c r="N149" s="129">
        <v>40503</v>
      </c>
      <c r="O149" s="129">
        <v>5</v>
      </c>
      <c r="P149" s="129">
        <f t="shared" ref="P149:P180" si="12">ROUNDUP(G149,0)</f>
        <v>325748454</v>
      </c>
      <c r="Q149" s="129">
        <f t="shared" ref="Q149:Q180" si="13">ROUNDUP(H149,0)</f>
        <v>40113</v>
      </c>
      <c r="R149" s="129">
        <f t="shared" ref="R149:R180" si="14">ROUNDUP(I149,0)</f>
        <v>3257677236</v>
      </c>
      <c r="S149" s="129">
        <f t="shared" ref="S149:S180" si="15">ROUNDUP(J149,0)</f>
        <v>20451</v>
      </c>
    </row>
    <row r="150" spans="1:19">
      <c r="A150" s="129">
        <v>40506</v>
      </c>
      <c r="C150" s="129" t="s">
        <v>85</v>
      </c>
      <c r="D150" s="129" t="s">
        <v>129</v>
      </c>
      <c r="E150" s="129">
        <v>870</v>
      </c>
      <c r="F150" s="129" t="s">
        <v>248</v>
      </c>
      <c r="G150" s="129">
        <v>380352718</v>
      </c>
      <c r="H150" s="129">
        <v>56271</v>
      </c>
      <c r="I150" s="129">
        <v>5075835394</v>
      </c>
      <c r="J150" s="129">
        <v>23210</v>
      </c>
      <c r="K150" s="129" t="s">
        <v>249</v>
      </c>
      <c r="L150" s="129" t="s">
        <v>250</v>
      </c>
      <c r="M150" s="129" t="s">
        <v>251</v>
      </c>
      <c r="N150" s="129">
        <v>40506</v>
      </c>
      <c r="O150" s="129">
        <v>5</v>
      </c>
      <c r="P150" s="129">
        <f t="shared" si="12"/>
        <v>380352718</v>
      </c>
      <c r="Q150" s="129">
        <f t="shared" si="13"/>
        <v>56271</v>
      </c>
      <c r="R150" s="129">
        <f t="shared" si="14"/>
        <v>5075835394</v>
      </c>
      <c r="S150" s="129">
        <f t="shared" si="15"/>
        <v>23210</v>
      </c>
    </row>
    <row r="151" spans="1:19">
      <c r="A151" s="129">
        <v>40509</v>
      </c>
      <c r="C151" s="129" t="s">
        <v>65</v>
      </c>
      <c r="D151" s="129" t="s">
        <v>129</v>
      </c>
      <c r="E151" s="129">
        <v>873</v>
      </c>
      <c r="F151" s="129" t="s">
        <v>252</v>
      </c>
      <c r="G151" s="129">
        <v>361222411</v>
      </c>
      <c r="H151" s="129">
        <v>42066</v>
      </c>
      <c r="I151" s="129">
        <v>3630347005</v>
      </c>
      <c r="J151" s="129">
        <v>21203</v>
      </c>
      <c r="K151" s="143" t="s">
        <v>253</v>
      </c>
      <c r="L151" s="129" t="s">
        <v>254</v>
      </c>
      <c r="M151" s="143" t="s">
        <v>255</v>
      </c>
      <c r="N151" s="129">
        <v>40509</v>
      </c>
      <c r="O151" s="129">
        <v>5</v>
      </c>
      <c r="P151" s="129">
        <f t="shared" si="12"/>
        <v>361222411</v>
      </c>
      <c r="Q151" s="129">
        <f t="shared" si="13"/>
        <v>42066</v>
      </c>
      <c r="R151" s="129">
        <f t="shared" si="14"/>
        <v>3630347005</v>
      </c>
      <c r="S151" s="129">
        <f t="shared" si="15"/>
        <v>21203</v>
      </c>
    </row>
    <row r="152" spans="1:19">
      <c r="A152" s="129">
        <v>40510</v>
      </c>
      <c r="C152" s="129" t="s">
        <v>72</v>
      </c>
      <c r="D152" s="129" t="s">
        <v>129</v>
      </c>
      <c r="E152" s="129">
        <v>876</v>
      </c>
      <c r="F152" s="129" t="s">
        <v>256</v>
      </c>
      <c r="G152" s="129">
        <v>138097815</v>
      </c>
      <c r="H152" s="129">
        <v>23315</v>
      </c>
      <c r="I152" s="129">
        <v>1338176308</v>
      </c>
      <c r="J152" s="129">
        <v>14539</v>
      </c>
      <c r="K152" s="143" t="s">
        <v>257</v>
      </c>
      <c r="L152" s="129" t="s">
        <v>258</v>
      </c>
      <c r="M152" s="143" t="s">
        <v>259</v>
      </c>
      <c r="N152" s="129">
        <v>40510</v>
      </c>
      <c r="O152" s="129">
        <v>5</v>
      </c>
      <c r="P152" s="129">
        <f t="shared" si="12"/>
        <v>138097815</v>
      </c>
      <c r="Q152" s="129">
        <f t="shared" si="13"/>
        <v>23315</v>
      </c>
      <c r="R152" s="129">
        <f t="shared" si="14"/>
        <v>1338176308</v>
      </c>
      <c r="S152" s="129">
        <f t="shared" si="15"/>
        <v>14539</v>
      </c>
    </row>
    <row r="153" spans="1:19">
      <c r="A153" s="129">
        <v>50504</v>
      </c>
      <c r="C153" s="129" t="s">
        <v>44</v>
      </c>
      <c r="D153" s="129" t="s">
        <v>133</v>
      </c>
      <c r="E153" s="129">
        <v>879</v>
      </c>
      <c r="F153" s="129" t="s">
        <v>260</v>
      </c>
      <c r="G153" s="129">
        <v>235057783</v>
      </c>
      <c r="H153" s="129">
        <v>12612</v>
      </c>
      <c r="I153" s="129">
        <v>2932468757</v>
      </c>
      <c r="J153" s="129">
        <v>10849</v>
      </c>
      <c r="K153" s="129" t="s">
        <v>261</v>
      </c>
      <c r="L153" s="129" t="s">
        <v>262</v>
      </c>
      <c r="M153" s="129" t="s">
        <v>263</v>
      </c>
      <c r="N153" s="129">
        <v>50504</v>
      </c>
      <c r="O153" s="129">
        <v>5</v>
      </c>
      <c r="P153" s="129">
        <f t="shared" si="12"/>
        <v>235057783</v>
      </c>
      <c r="Q153" s="129">
        <f t="shared" si="13"/>
        <v>12612</v>
      </c>
      <c r="R153" s="129">
        <f t="shared" si="14"/>
        <v>2932468757</v>
      </c>
      <c r="S153" s="129">
        <f t="shared" si="15"/>
        <v>10849</v>
      </c>
    </row>
    <row r="154" spans="1:19">
      <c r="A154" s="129">
        <v>50505</v>
      </c>
      <c r="C154" s="129" t="s">
        <v>65</v>
      </c>
      <c r="D154" s="129" t="s">
        <v>133</v>
      </c>
      <c r="E154" s="129">
        <v>882</v>
      </c>
      <c r="F154" s="129" t="s">
        <v>264</v>
      </c>
      <c r="G154" s="129">
        <v>429617636</v>
      </c>
      <c r="H154" s="129">
        <v>45175</v>
      </c>
      <c r="I154" s="129">
        <v>4270790495</v>
      </c>
      <c r="J154" s="129">
        <v>21981</v>
      </c>
      <c r="K154" s="129" t="s">
        <v>265</v>
      </c>
      <c r="L154" s="129" t="s">
        <v>266</v>
      </c>
      <c r="M154" s="129" t="s">
        <v>267</v>
      </c>
      <c r="N154" s="129">
        <v>50505</v>
      </c>
      <c r="O154" s="129">
        <v>5</v>
      </c>
      <c r="P154" s="129">
        <f t="shared" si="12"/>
        <v>429617636</v>
      </c>
      <c r="Q154" s="129">
        <f t="shared" si="13"/>
        <v>45175</v>
      </c>
      <c r="R154" s="129">
        <f t="shared" si="14"/>
        <v>4270790495</v>
      </c>
      <c r="S154" s="129">
        <f t="shared" si="15"/>
        <v>21981</v>
      </c>
    </row>
    <row r="155" spans="1:19">
      <c r="A155" s="129">
        <v>50507</v>
      </c>
      <c r="C155" s="129" t="s">
        <v>85</v>
      </c>
      <c r="D155" s="129" t="s">
        <v>133</v>
      </c>
      <c r="E155" s="129">
        <v>885</v>
      </c>
      <c r="F155" s="129" t="s">
        <v>268</v>
      </c>
      <c r="G155" s="129">
        <v>505304597</v>
      </c>
      <c r="H155" s="129">
        <v>63667</v>
      </c>
      <c r="I155" s="129">
        <v>6688417532</v>
      </c>
      <c r="J155" s="129">
        <v>24993</v>
      </c>
      <c r="K155" s="129" t="s">
        <v>269</v>
      </c>
      <c r="L155" s="129" t="s">
        <v>270</v>
      </c>
      <c r="M155" s="129" t="s">
        <v>271</v>
      </c>
      <c r="N155" s="129">
        <v>50507</v>
      </c>
      <c r="O155" s="129">
        <v>5</v>
      </c>
      <c r="P155" s="129">
        <f t="shared" si="12"/>
        <v>505304597</v>
      </c>
      <c r="Q155" s="129">
        <f t="shared" si="13"/>
        <v>63667</v>
      </c>
      <c r="R155" s="129">
        <f t="shared" si="14"/>
        <v>6688417532</v>
      </c>
      <c r="S155" s="129">
        <f t="shared" si="15"/>
        <v>24993</v>
      </c>
    </row>
    <row r="156" spans="1:19">
      <c r="A156" s="129">
        <v>50510</v>
      </c>
      <c r="C156" s="129" t="s">
        <v>85</v>
      </c>
      <c r="D156" s="129" t="s">
        <v>133</v>
      </c>
      <c r="E156" s="129">
        <v>888</v>
      </c>
      <c r="F156" s="129" t="s">
        <v>272</v>
      </c>
      <c r="G156" s="129">
        <v>532572163</v>
      </c>
      <c r="H156" s="129">
        <v>65259</v>
      </c>
      <c r="I156" s="129">
        <v>7067837339</v>
      </c>
      <c r="J156" s="129">
        <v>25458</v>
      </c>
      <c r="K156" s="143" t="s">
        <v>273</v>
      </c>
      <c r="L156" s="129" t="s">
        <v>274</v>
      </c>
      <c r="M156" s="143" t="s">
        <v>275</v>
      </c>
      <c r="N156" s="129">
        <v>50510</v>
      </c>
      <c r="O156" s="129">
        <v>5</v>
      </c>
      <c r="P156" s="129">
        <f t="shared" si="12"/>
        <v>532572163</v>
      </c>
      <c r="Q156" s="129">
        <f t="shared" si="13"/>
        <v>65259</v>
      </c>
      <c r="R156" s="129">
        <f t="shared" si="14"/>
        <v>7067837339</v>
      </c>
      <c r="S156" s="129">
        <f t="shared" si="15"/>
        <v>25458</v>
      </c>
    </row>
    <row r="157" spans="1:19">
      <c r="A157" s="129">
        <v>10501</v>
      </c>
      <c r="C157" s="129" t="s">
        <v>85</v>
      </c>
      <c r="D157" s="129" t="s">
        <v>61</v>
      </c>
      <c r="E157" s="129">
        <v>891</v>
      </c>
      <c r="F157" s="129" t="s">
        <v>137</v>
      </c>
      <c r="G157" s="129">
        <v>508134313</v>
      </c>
      <c r="H157" s="129">
        <v>65371</v>
      </c>
      <c r="I157" s="129">
        <v>7044564364</v>
      </c>
      <c r="J157" s="129">
        <v>24045</v>
      </c>
      <c r="K157" s="129" t="s">
        <v>138</v>
      </c>
      <c r="L157" s="129" t="s">
        <v>139</v>
      </c>
      <c r="M157" s="129" t="s">
        <v>140</v>
      </c>
      <c r="N157" s="129">
        <v>10501</v>
      </c>
      <c r="O157" s="129">
        <v>5</v>
      </c>
      <c r="P157" s="129">
        <f t="shared" si="12"/>
        <v>508134313</v>
      </c>
      <c r="Q157" s="129">
        <f t="shared" si="13"/>
        <v>65371</v>
      </c>
      <c r="R157" s="129">
        <f t="shared" si="14"/>
        <v>7044564364</v>
      </c>
      <c r="S157" s="129">
        <f t="shared" si="15"/>
        <v>24045</v>
      </c>
    </row>
    <row r="158" spans="1:19">
      <c r="A158" s="129">
        <v>10502</v>
      </c>
      <c r="C158" s="129" t="s">
        <v>65</v>
      </c>
      <c r="D158" s="129" t="s">
        <v>61</v>
      </c>
      <c r="E158" s="129">
        <v>894</v>
      </c>
      <c r="F158" s="129" t="s">
        <v>141</v>
      </c>
      <c r="G158" s="129">
        <v>480257395</v>
      </c>
      <c r="H158" s="129">
        <v>48498</v>
      </c>
      <c r="I158" s="129">
        <v>5013058485</v>
      </c>
      <c r="J158" s="129">
        <v>21895</v>
      </c>
      <c r="K158" s="129" t="s">
        <v>142</v>
      </c>
      <c r="L158" s="129" t="s">
        <v>143</v>
      </c>
      <c r="M158" s="129" t="s">
        <v>144</v>
      </c>
      <c r="N158" s="129">
        <v>10502</v>
      </c>
      <c r="O158" s="129">
        <v>5</v>
      </c>
      <c r="P158" s="129">
        <f t="shared" si="12"/>
        <v>480257395</v>
      </c>
      <c r="Q158" s="129">
        <f t="shared" si="13"/>
        <v>48498</v>
      </c>
      <c r="R158" s="129">
        <f t="shared" si="14"/>
        <v>5013058485</v>
      </c>
      <c r="S158" s="129">
        <f t="shared" si="15"/>
        <v>21895</v>
      </c>
    </row>
    <row r="159" spans="1:19">
      <c r="A159" s="129">
        <v>10503</v>
      </c>
      <c r="C159" s="129" t="s">
        <v>65</v>
      </c>
      <c r="D159" s="129" t="s">
        <v>61</v>
      </c>
      <c r="E159" s="129">
        <v>897</v>
      </c>
      <c r="F159" s="129" t="s">
        <v>145</v>
      </c>
      <c r="G159" s="129">
        <v>505731753</v>
      </c>
      <c r="H159" s="129">
        <v>49665</v>
      </c>
      <c r="I159" s="129">
        <v>5292036297</v>
      </c>
      <c r="J159" s="129">
        <v>22294</v>
      </c>
      <c r="K159" s="129" t="s">
        <v>146</v>
      </c>
      <c r="L159" s="129" t="s">
        <v>147</v>
      </c>
      <c r="M159" s="129" t="s">
        <v>148</v>
      </c>
      <c r="N159" s="129">
        <v>10503</v>
      </c>
      <c r="O159" s="129">
        <v>5</v>
      </c>
      <c r="P159" s="129">
        <f t="shared" si="12"/>
        <v>505731753</v>
      </c>
      <c r="Q159" s="129">
        <f t="shared" si="13"/>
        <v>49665</v>
      </c>
      <c r="R159" s="129">
        <f t="shared" si="14"/>
        <v>5292036297</v>
      </c>
      <c r="S159" s="129">
        <f t="shared" si="15"/>
        <v>22294</v>
      </c>
    </row>
    <row r="160" spans="1:19">
      <c r="A160" s="129">
        <v>10504</v>
      </c>
      <c r="C160" s="129" t="s">
        <v>72</v>
      </c>
      <c r="D160" s="129" t="s">
        <v>61</v>
      </c>
      <c r="E160" s="129">
        <v>900</v>
      </c>
      <c r="F160" s="129" t="s">
        <v>149</v>
      </c>
      <c r="G160" s="129">
        <v>186347714</v>
      </c>
      <c r="H160" s="129">
        <v>27060</v>
      </c>
      <c r="I160" s="129">
        <v>1874613104</v>
      </c>
      <c r="J160" s="129">
        <v>15428</v>
      </c>
      <c r="K160" s="129" t="s">
        <v>150</v>
      </c>
      <c r="L160" s="129" t="s">
        <v>151</v>
      </c>
      <c r="M160" s="129" t="s">
        <v>152</v>
      </c>
      <c r="N160" s="129">
        <v>10504</v>
      </c>
      <c r="O160" s="129">
        <v>5</v>
      </c>
      <c r="P160" s="129">
        <f t="shared" si="12"/>
        <v>186347714</v>
      </c>
      <c r="Q160" s="129">
        <f t="shared" si="13"/>
        <v>27060</v>
      </c>
      <c r="R160" s="129">
        <f t="shared" si="14"/>
        <v>1874613104</v>
      </c>
      <c r="S160" s="129">
        <f t="shared" si="15"/>
        <v>15428</v>
      </c>
    </row>
    <row r="161" spans="1:19">
      <c r="A161" s="129">
        <v>10505</v>
      </c>
      <c r="C161" s="129" t="s">
        <v>44</v>
      </c>
      <c r="D161" s="129" t="s">
        <v>61</v>
      </c>
      <c r="E161" s="129">
        <v>903</v>
      </c>
      <c r="F161" s="129" t="s">
        <v>153</v>
      </c>
      <c r="G161" s="129">
        <v>318688603</v>
      </c>
      <c r="H161" s="129">
        <v>14389</v>
      </c>
      <c r="I161" s="129">
        <v>4231610190</v>
      </c>
      <c r="J161" s="129">
        <v>11394</v>
      </c>
      <c r="K161" s="129" t="s">
        <v>154</v>
      </c>
      <c r="L161" s="129" t="s">
        <v>155</v>
      </c>
      <c r="M161" s="129" t="s">
        <v>156</v>
      </c>
      <c r="N161" s="129">
        <v>10505</v>
      </c>
      <c r="O161" s="129">
        <v>5</v>
      </c>
      <c r="P161" s="129">
        <f t="shared" si="12"/>
        <v>318688603</v>
      </c>
      <c r="Q161" s="129">
        <f t="shared" si="13"/>
        <v>14389</v>
      </c>
      <c r="R161" s="129">
        <f t="shared" si="14"/>
        <v>4231610190</v>
      </c>
      <c r="S161" s="129">
        <f t="shared" si="15"/>
        <v>11394</v>
      </c>
    </row>
    <row r="162" spans="1:19">
      <c r="A162" s="129">
        <v>10507</v>
      </c>
      <c r="C162" s="129" t="s">
        <v>65</v>
      </c>
      <c r="D162" s="129" t="s">
        <v>61</v>
      </c>
      <c r="E162" s="129">
        <v>906</v>
      </c>
      <c r="F162" s="129" t="s">
        <v>157</v>
      </c>
      <c r="G162" s="129">
        <v>590552765</v>
      </c>
      <c r="H162" s="129">
        <v>53336</v>
      </c>
      <c r="I162" s="129">
        <v>6225624792</v>
      </c>
      <c r="J162" s="129">
        <v>23536</v>
      </c>
      <c r="K162" s="129" t="s">
        <v>158</v>
      </c>
      <c r="L162" s="129" t="s">
        <v>159</v>
      </c>
      <c r="M162" s="129" t="s">
        <v>160</v>
      </c>
      <c r="N162" s="129">
        <v>10507</v>
      </c>
      <c r="O162" s="129">
        <v>5</v>
      </c>
      <c r="P162" s="129">
        <f t="shared" si="12"/>
        <v>590552765</v>
      </c>
      <c r="Q162" s="129">
        <f t="shared" si="13"/>
        <v>53336</v>
      </c>
      <c r="R162" s="129">
        <f t="shared" si="14"/>
        <v>6225624792</v>
      </c>
      <c r="S162" s="129">
        <f t="shared" si="15"/>
        <v>23536</v>
      </c>
    </row>
    <row r="163" spans="1:19">
      <c r="A163" s="129">
        <v>10510</v>
      </c>
      <c r="C163" s="129" t="s">
        <v>65</v>
      </c>
      <c r="D163" s="129" t="s">
        <v>61</v>
      </c>
      <c r="E163" s="129">
        <v>909</v>
      </c>
      <c r="F163" s="129" t="s">
        <v>161</v>
      </c>
      <c r="G163" s="129">
        <v>621877535</v>
      </c>
      <c r="H163" s="129">
        <v>54619</v>
      </c>
      <c r="I163" s="129">
        <v>6572082186</v>
      </c>
      <c r="J163" s="129">
        <v>24439</v>
      </c>
      <c r="K163" s="129" t="s">
        <v>162</v>
      </c>
      <c r="L163" s="129" t="s">
        <v>163</v>
      </c>
      <c r="M163" s="129" t="s">
        <v>164</v>
      </c>
      <c r="N163" s="129">
        <v>10510</v>
      </c>
      <c r="O163" s="129">
        <v>5</v>
      </c>
      <c r="P163" s="129">
        <f t="shared" si="12"/>
        <v>621877535</v>
      </c>
      <c r="Q163" s="129">
        <f t="shared" si="13"/>
        <v>54619</v>
      </c>
      <c r="R163" s="129">
        <f t="shared" si="14"/>
        <v>6572082186</v>
      </c>
      <c r="S163" s="129">
        <f t="shared" si="15"/>
        <v>24439</v>
      </c>
    </row>
    <row r="164" spans="1:19">
      <c r="A164" s="129">
        <v>10511</v>
      </c>
      <c r="C164" s="129" t="s">
        <v>85</v>
      </c>
      <c r="D164" s="129" t="s">
        <v>61</v>
      </c>
      <c r="E164" s="129">
        <v>912</v>
      </c>
      <c r="F164" s="129" t="s">
        <v>165</v>
      </c>
      <c r="G164" s="129">
        <v>734099652</v>
      </c>
      <c r="H164" s="129">
        <v>77707</v>
      </c>
      <c r="I164" s="129">
        <v>10365644904</v>
      </c>
      <c r="J164" s="129">
        <v>28694</v>
      </c>
      <c r="K164" s="143" t="s">
        <v>166</v>
      </c>
      <c r="L164" s="129">
        <v>518403</v>
      </c>
      <c r="M164" s="129" t="s">
        <v>167</v>
      </c>
      <c r="N164" s="129">
        <v>10511</v>
      </c>
      <c r="O164" s="129">
        <v>5</v>
      </c>
      <c r="P164" s="129">
        <f t="shared" si="12"/>
        <v>734099652</v>
      </c>
      <c r="Q164" s="129">
        <f t="shared" si="13"/>
        <v>77707</v>
      </c>
      <c r="R164" s="129">
        <f t="shared" si="14"/>
        <v>10365644904</v>
      </c>
      <c r="S164" s="129">
        <f t="shared" si="15"/>
        <v>28694</v>
      </c>
    </row>
    <row r="165" spans="1:19">
      <c r="A165" s="129">
        <v>10512</v>
      </c>
      <c r="C165" s="129" t="s">
        <v>44</v>
      </c>
      <c r="D165" s="129" t="s">
        <v>61</v>
      </c>
      <c r="E165" s="129">
        <v>915</v>
      </c>
      <c r="F165" s="129" t="s">
        <v>168</v>
      </c>
      <c r="G165" s="129">
        <v>381216101</v>
      </c>
      <c r="H165" s="129">
        <v>15180</v>
      </c>
      <c r="I165" s="129">
        <v>5230624893</v>
      </c>
      <c r="J165" s="129">
        <v>12135</v>
      </c>
      <c r="K165" s="129" t="s">
        <v>169</v>
      </c>
      <c r="L165" s="129" t="s">
        <v>170</v>
      </c>
      <c r="M165" s="129" t="s">
        <v>171</v>
      </c>
      <c r="N165" s="129">
        <v>10512</v>
      </c>
      <c r="O165" s="129">
        <v>5</v>
      </c>
      <c r="P165" s="129">
        <f t="shared" si="12"/>
        <v>381216101</v>
      </c>
      <c r="Q165" s="129">
        <f t="shared" si="13"/>
        <v>15180</v>
      </c>
      <c r="R165" s="129">
        <f t="shared" si="14"/>
        <v>5230624893</v>
      </c>
      <c r="S165" s="129">
        <f t="shared" si="15"/>
        <v>12135</v>
      </c>
    </row>
    <row r="166" spans="1:19">
      <c r="A166" s="129">
        <v>20501</v>
      </c>
      <c r="C166" s="129" t="s">
        <v>44</v>
      </c>
      <c r="D166" s="129" t="s">
        <v>45</v>
      </c>
      <c r="E166" s="129">
        <v>918</v>
      </c>
      <c r="F166" s="129" t="s">
        <v>172</v>
      </c>
      <c r="G166" s="129">
        <v>420689577</v>
      </c>
      <c r="H166" s="129">
        <v>15100</v>
      </c>
      <c r="I166" s="129">
        <v>5407112245</v>
      </c>
      <c r="J166" s="129">
        <v>12574</v>
      </c>
      <c r="K166" s="129" t="s">
        <v>173</v>
      </c>
      <c r="L166" s="129" t="s">
        <v>174</v>
      </c>
      <c r="M166" s="129" t="s">
        <v>175</v>
      </c>
      <c r="N166" s="129">
        <v>20501</v>
      </c>
      <c r="O166" s="129">
        <v>5</v>
      </c>
      <c r="P166" s="129">
        <f t="shared" si="12"/>
        <v>420689577</v>
      </c>
      <c r="Q166" s="129">
        <f t="shared" si="13"/>
        <v>15100</v>
      </c>
      <c r="R166" s="129">
        <f t="shared" si="14"/>
        <v>5407112245</v>
      </c>
      <c r="S166" s="129">
        <f t="shared" si="15"/>
        <v>12574</v>
      </c>
    </row>
    <row r="167" spans="1:19">
      <c r="A167" s="129">
        <v>20502</v>
      </c>
      <c r="C167" s="129" t="s">
        <v>65</v>
      </c>
      <c r="D167" s="129" t="s">
        <v>45</v>
      </c>
      <c r="E167" s="129">
        <v>921</v>
      </c>
      <c r="F167" s="129" t="s">
        <v>176</v>
      </c>
      <c r="G167" s="129">
        <v>787638142</v>
      </c>
      <c r="H167" s="129">
        <v>57137</v>
      </c>
      <c r="I167" s="129">
        <v>7998512596</v>
      </c>
      <c r="J167" s="129">
        <v>26271</v>
      </c>
      <c r="K167" s="129" t="s">
        <v>177</v>
      </c>
      <c r="L167" s="129" t="s">
        <v>178</v>
      </c>
      <c r="M167" s="129" t="s">
        <v>179</v>
      </c>
      <c r="N167" s="129">
        <v>20502</v>
      </c>
      <c r="O167" s="129">
        <v>5</v>
      </c>
      <c r="P167" s="129">
        <f t="shared" si="12"/>
        <v>787638142</v>
      </c>
      <c r="Q167" s="129">
        <f t="shared" si="13"/>
        <v>57137</v>
      </c>
      <c r="R167" s="129">
        <f t="shared" si="14"/>
        <v>7998512596</v>
      </c>
      <c r="S167" s="129">
        <f t="shared" si="15"/>
        <v>26271</v>
      </c>
    </row>
    <row r="168" spans="1:19">
      <c r="A168" s="129">
        <v>20504</v>
      </c>
      <c r="C168" s="129" t="s">
        <v>72</v>
      </c>
      <c r="D168" s="129" t="s">
        <v>45</v>
      </c>
      <c r="E168" s="129">
        <v>924</v>
      </c>
      <c r="F168" s="129" t="s">
        <v>180</v>
      </c>
      <c r="G168" s="129">
        <v>284504065</v>
      </c>
      <c r="H168" s="129">
        <v>30661</v>
      </c>
      <c r="I168" s="129">
        <v>2738934334</v>
      </c>
      <c r="J168" s="129">
        <v>17970</v>
      </c>
      <c r="K168" s="143" t="s">
        <v>181</v>
      </c>
      <c r="L168" s="129" t="s">
        <v>182</v>
      </c>
      <c r="M168" s="129" t="s">
        <v>183</v>
      </c>
      <c r="N168" s="129">
        <v>20504</v>
      </c>
      <c r="O168" s="129">
        <v>5</v>
      </c>
      <c r="P168" s="129">
        <f t="shared" si="12"/>
        <v>284504065</v>
      </c>
      <c r="Q168" s="129">
        <f t="shared" si="13"/>
        <v>30661</v>
      </c>
      <c r="R168" s="129">
        <f t="shared" si="14"/>
        <v>2738934334</v>
      </c>
      <c r="S168" s="129">
        <f t="shared" si="15"/>
        <v>17970</v>
      </c>
    </row>
    <row r="169" spans="1:19">
      <c r="A169" s="129">
        <v>20505</v>
      </c>
      <c r="C169" s="129" t="s">
        <v>65</v>
      </c>
      <c r="D169" s="129" t="s">
        <v>45</v>
      </c>
      <c r="E169" s="129">
        <v>927</v>
      </c>
      <c r="F169" s="129" t="s">
        <v>184</v>
      </c>
      <c r="G169" s="129">
        <v>873411813</v>
      </c>
      <c r="H169" s="129">
        <v>59919</v>
      </c>
      <c r="I169" s="129">
        <v>8913521551</v>
      </c>
      <c r="J169" s="129">
        <v>27238</v>
      </c>
      <c r="K169" s="129" t="s">
        <v>185</v>
      </c>
      <c r="L169" s="129" t="s">
        <v>186</v>
      </c>
      <c r="M169" s="129" t="s">
        <v>187</v>
      </c>
      <c r="N169" s="129">
        <v>20505</v>
      </c>
      <c r="O169" s="129">
        <v>5</v>
      </c>
      <c r="P169" s="129">
        <f t="shared" si="12"/>
        <v>873411813</v>
      </c>
      <c r="Q169" s="129">
        <f t="shared" si="13"/>
        <v>59919</v>
      </c>
      <c r="R169" s="129">
        <f t="shared" si="14"/>
        <v>8913521551</v>
      </c>
      <c r="S169" s="129">
        <f t="shared" si="15"/>
        <v>27238</v>
      </c>
    </row>
    <row r="170" spans="1:19">
      <c r="A170" s="129">
        <v>20507</v>
      </c>
      <c r="C170" s="129" t="s">
        <v>85</v>
      </c>
      <c r="D170" s="129" t="s">
        <v>45</v>
      </c>
      <c r="E170" s="129">
        <v>930</v>
      </c>
      <c r="F170" s="129" t="s">
        <v>188</v>
      </c>
      <c r="G170" s="129">
        <v>1205161013</v>
      </c>
      <c r="H170" s="129">
        <v>81735</v>
      </c>
      <c r="I170" s="129">
        <v>12905976351</v>
      </c>
      <c r="J170" s="129">
        <v>30848</v>
      </c>
      <c r="K170" s="129" t="s">
        <v>189</v>
      </c>
      <c r="L170" s="129" t="s">
        <v>190</v>
      </c>
      <c r="M170" s="129" t="s">
        <v>191</v>
      </c>
      <c r="N170" s="129">
        <v>20507</v>
      </c>
      <c r="O170" s="129">
        <v>5</v>
      </c>
      <c r="P170" s="129">
        <f t="shared" si="12"/>
        <v>1205161013</v>
      </c>
      <c r="Q170" s="129">
        <f t="shared" si="13"/>
        <v>81735</v>
      </c>
      <c r="R170" s="129">
        <f t="shared" si="14"/>
        <v>12905976351</v>
      </c>
      <c r="S170" s="129">
        <f t="shared" si="15"/>
        <v>30848</v>
      </c>
    </row>
    <row r="171" spans="1:19">
      <c r="A171" s="129">
        <v>20508</v>
      </c>
      <c r="C171" s="129" t="s">
        <v>44</v>
      </c>
      <c r="D171" s="129" t="s">
        <v>45</v>
      </c>
      <c r="E171" s="129">
        <v>933</v>
      </c>
      <c r="F171" s="129" t="s">
        <v>192</v>
      </c>
      <c r="G171" s="129">
        <v>539470679</v>
      </c>
      <c r="H171" s="129">
        <v>16639</v>
      </c>
      <c r="I171" s="129">
        <v>7047341024</v>
      </c>
      <c r="J171" s="129">
        <v>13604</v>
      </c>
      <c r="K171" s="129" t="s">
        <v>193</v>
      </c>
      <c r="L171" s="129" t="s">
        <v>194</v>
      </c>
      <c r="M171" s="129" t="s">
        <v>195</v>
      </c>
      <c r="N171" s="129">
        <v>20508</v>
      </c>
      <c r="O171" s="129">
        <v>5</v>
      </c>
      <c r="P171" s="129">
        <f t="shared" si="12"/>
        <v>539470679</v>
      </c>
      <c r="Q171" s="129">
        <f t="shared" si="13"/>
        <v>16639</v>
      </c>
      <c r="R171" s="129">
        <f t="shared" si="14"/>
        <v>7047341024</v>
      </c>
      <c r="S171" s="129">
        <f t="shared" si="15"/>
        <v>13604</v>
      </c>
    </row>
    <row r="172" spans="1:19">
      <c r="A172" s="129">
        <v>20509</v>
      </c>
      <c r="C172" s="129" t="s">
        <v>44</v>
      </c>
      <c r="D172" s="129" t="s">
        <v>45</v>
      </c>
      <c r="E172" s="129">
        <v>936</v>
      </c>
      <c r="F172" s="129" t="s">
        <v>196</v>
      </c>
      <c r="G172" s="129">
        <v>566981728</v>
      </c>
      <c r="H172" s="129">
        <v>16965</v>
      </c>
      <c r="I172" s="129">
        <v>7430829016</v>
      </c>
      <c r="J172" s="129">
        <v>14227</v>
      </c>
      <c r="K172" s="143" t="s">
        <v>197</v>
      </c>
      <c r="L172" s="129" t="s">
        <v>198</v>
      </c>
      <c r="M172" s="143" t="s">
        <v>199</v>
      </c>
      <c r="N172" s="129">
        <v>20509</v>
      </c>
      <c r="O172" s="129">
        <v>5</v>
      </c>
      <c r="P172" s="129">
        <f t="shared" si="12"/>
        <v>566981728</v>
      </c>
      <c r="Q172" s="129">
        <f t="shared" si="13"/>
        <v>16965</v>
      </c>
      <c r="R172" s="129">
        <f t="shared" si="14"/>
        <v>7430829016</v>
      </c>
      <c r="S172" s="129">
        <f t="shared" si="15"/>
        <v>14227</v>
      </c>
    </row>
    <row r="173" spans="1:19">
      <c r="A173" s="129">
        <v>20511</v>
      </c>
      <c r="C173" s="129" t="s">
        <v>72</v>
      </c>
      <c r="D173" s="129" t="s">
        <v>45</v>
      </c>
      <c r="E173" s="129">
        <v>939</v>
      </c>
      <c r="F173" s="129" t="s">
        <v>200</v>
      </c>
      <c r="G173" s="129">
        <v>364162058</v>
      </c>
      <c r="H173" s="129">
        <v>34128</v>
      </c>
      <c r="I173" s="129">
        <v>3516468753</v>
      </c>
      <c r="J173" s="129">
        <v>19718</v>
      </c>
      <c r="K173" s="143" t="s">
        <v>201</v>
      </c>
      <c r="L173" s="129" t="s">
        <v>202</v>
      </c>
      <c r="M173" s="143" t="s">
        <v>203</v>
      </c>
      <c r="N173" s="129">
        <v>20511</v>
      </c>
      <c r="O173" s="129">
        <v>5</v>
      </c>
      <c r="P173" s="129">
        <f t="shared" si="12"/>
        <v>364162058</v>
      </c>
      <c r="Q173" s="129">
        <f t="shared" si="13"/>
        <v>34128</v>
      </c>
      <c r="R173" s="129">
        <f t="shared" si="14"/>
        <v>3516468753</v>
      </c>
      <c r="S173" s="129">
        <f t="shared" si="15"/>
        <v>19718</v>
      </c>
    </row>
    <row r="174" spans="1:19">
      <c r="A174" s="129">
        <v>20512</v>
      </c>
      <c r="C174" s="129" t="s">
        <v>85</v>
      </c>
      <c r="D174" s="129" t="s">
        <v>45</v>
      </c>
      <c r="E174" s="129">
        <v>942</v>
      </c>
      <c r="F174" s="129" t="s">
        <v>204</v>
      </c>
      <c r="G174" s="129">
        <v>1487119707</v>
      </c>
      <c r="H174" s="129">
        <v>90222</v>
      </c>
      <c r="I174" s="129">
        <v>16093242019</v>
      </c>
      <c r="J174" s="129">
        <v>33850</v>
      </c>
      <c r="K174" s="129" t="s">
        <v>205</v>
      </c>
      <c r="L174" s="129" t="s">
        <v>206</v>
      </c>
      <c r="M174" s="129" t="s">
        <v>207</v>
      </c>
      <c r="N174" s="129">
        <v>20512</v>
      </c>
      <c r="O174" s="129">
        <v>5</v>
      </c>
      <c r="P174" s="129">
        <f t="shared" si="12"/>
        <v>1487119707</v>
      </c>
      <c r="Q174" s="129">
        <f t="shared" si="13"/>
        <v>90222</v>
      </c>
      <c r="R174" s="129">
        <f t="shared" si="14"/>
        <v>16093242019</v>
      </c>
      <c r="S174" s="129">
        <f t="shared" si="15"/>
        <v>33850</v>
      </c>
    </row>
    <row r="175" spans="1:19">
      <c r="A175" s="129">
        <v>30501</v>
      </c>
      <c r="C175" s="129" t="s">
        <v>72</v>
      </c>
      <c r="D175" s="129" t="s">
        <v>104</v>
      </c>
      <c r="E175" s="129">
        <v>945</v>
      </c>
      <c r="F175" s="129" t="s">
        <v>208</v>
      </c>
      <c r="G175" s="129">
        <v>413120175</v>
      </c>
      <c r="H175" s="129">
        <v>34775</v>
      </c>
      <c r="I175" s="129">
        <v>3811782212</v>
      </c>
      <c r="J175" s="129">
        <v>20768</v>
      </c>
      <c r="K175" s="129" t="s">
        <v>209</v>
      </c>
      <c r="L175" s="129" t="s">
        <v>210</v>
      </c>
      <c r="M175" s="129" t="s">
        <v>211</v>
      </c>
      <c r="N175" s="129">
        <v>30501</v>
      </c>
      <c r="O175" s="129">
        <v>5</v>
      </c>
      <c r="P175" s="129">
        <f t="shared" si="12"/>
        <v>413120175</v>
      </c>
      <c r="Q175" s="129">
        <f t="shared" si="13"/>
        <v>34775</v>
      </c>
      <c r="R175" s="129">
        <f t="shared" si="14"/>
        <v>3811782212</v>
      </c>
      <c r="S175" s="129">
        <f t="shared" si="15"/>
        <v>20768</v>
      </c>
    </row>
    <row r="176" spans="1:19">
      <c r="A176" s="129">
        <v>30502</v>
      </c>
      <c r="C176" s="129" t="s">
        <v>72</v>
      </c>
      <c r="D176" s="129" t="s">
        <v>104</v>
      </c>
      <c r="E176" s="129">
        <v>948</v>
      </c>
      <c r="F176" s="129" t="s">
        <v>212</v>
      </c>
      <c r="G176" s="129">
        <v>434027901</v>
      </c>
      <c r="H176" s="129">
        <v>35528</v>
      </c>
      <c r="I176" s="129">
        <v>4007127005</v>
      </c>
      <c r="J176" s="129">
        <v>21117</v>
      </c>
      <c r="K176" s="129" t="s">
        <v>213</v>
      </c>
      <c r="L176" s="129" t="s">
        <v>214</v>
      </c>
      <c r="M176" s="129" t="s">
        <v>215</v>
      </c>
      <c r="N176" s="129">
        <v>30502</v>
      </c>
      <c r="O176" s="129">
        <v>5</v>
      </c>
      <c r="P176" s="129">
        <f t="shared" si="12"/>
        <v>434027901</v>
      </c>
      <c r="Q176" s="129">
        <f t="shared" si="13"/>
        <v>35528</v>
      </c>
      <c r="R176" s="129">
        <f t="shared" si="14"/>
        <v>4007127005</v>
      </c>
      <c r="S176" s="129">
        <f t="shared" si="15"/>
        <v>21117</v>
      </c>
    </row>
    <row r="177" spans="1:19">
      <c r="A177" s="129">
        <v>30506</v>
      </c>
      <c r="C177" s="129" t="s">
        <v>65</v>
      </c>
      <c r="D177" s="129" t="s">
        <v>104</v>
      </c>
      <c r="E177" s="129">
        <v>951</v>
      </c>
      <c r="F177" s="129" t="s">
        <v>216</v>
      </c>
      <c r="G177" s="129">
        <v>1346295604</v>
      </c>
      <c r="H177" s="129">
        <v>70610</v>
      </c>
      <c r="I177" s="129">
        <v>13466502601</v>
      </c>
      <c r="J177" s="129">
        <v>32391</v>
      </c>
      <c r="K177" s="129" t="s">
        <v>217</v>
      </c>
      <c r="L177" s="129" t="s">
        <v>218</v>
      </c>
      <c r="M177" s="129" t="s">
        <v>219</v>
      </c>
      <c r="N177" s="129">
        <v>30506</v>
      </c>
      <c r="O177" s="129">
        <v>5</v>
      </c>
      <c r="P177" s="129">
        <f t="shared" si="12"/>
        <v>1346295604</v>
      </c>
      <c r="Q177" s="129">
        <f t="shared" si="13"/>
        <v>70610</v>
      </c>
      <c r="R177" s="129">
        <f t="shared" si="14"/>
        <v>13466502601</v>
      </c>
      <c r="S177" s="129">
        <f t="shared" si="15"/>
        <v>32391</v>
      </c>
    </row>
    <row r="178" spans="1:19">
      <c r="A178" s="129">
        <v>30507</v>
      </c>
      <c r="C178" s="129" t="s">
        <v>85</v>
      </c>
      <c r="D178" s="129" t="s">
        <v>104</v>
      </c>
      <c r="E178" s="129">
        <v>954</v>
      </c>
      <c r="F178" s="129" t="s">
        <v>220</v>
      </c>
      <c r="G178" s="129">
        <v>1603437618</v>
      </c>
      <c r="H178" s="129">
        <v>102143</v>
      </c>
      <c r="I178" s="129">
        <v>21582947543</v>
      </c>
      <c r="J178" s="129">
        <v>37132</v>
      </c>
      <c r="K178" s="129" t="s">
        <v>221</v>
      </c>
      <c r="L178" s="129" t="s">
        <v>222</v>
      </c>
      <c r="M178" s="129" t="s">
        <v>223</v>
      </c>
      <c r="N178" s="129">
        <v>30507</v>
      </c>
      <c r="O178" s="129">
        <v>5</v>
      </c>
      <c r="P178" s="129">
        <f t="shared" si="12"/>
        <v>1603437618</v>
      </c>
      <c r="Q178" s="129">
        <f t="shared" si="13"/>
        <v>102143</v>
      </c>
      <c r="R178" s="129">
        <f t="shared" si="14"/>
        <v>21582947543</v>
      </c>
      <c r="S178" s="129">
        <f t="shared" si="15"/>
        <v>37132</v>
      </c>
    </row>
    <row r="179" spans="1:19">
      <c r="A179" s="129">
        <v>30508</v>
      </c>
      <c r="C179" s="129" t="s">
        <v>44</v>
      </c>
      <c r="D179" s="129" t="s">
        <v>104</v>
      </c>
      <c r="E179" s="129">
        <v>957</v>
      </c>
      <c r="F179" s="129" t="s">
        <v>224</v>
      </c>
      <c r="G179" s="129">
        <v>818412156</v>
      </c>
      <c r="H179" s="129">
        <v>18949</v>
      </c>
      <c r="I179" s="129">
        <v>10552301895</v>
      </c>
      <c r="J179" s="129">
        <v>15885</v>
      </c>
      <c r="K179" s="129" t="s">
        <v>225</v>
      </c>
      <c r="L179" s="129" t="s">
        <v>226</v>
      </c>
      <c r="M179" s="129" t="s">
        <v>227</v>
      </c>
      <c r="N179" s="129">
        <v>30508</v>
      </c>
      <c r="O179" s="129">
        <v>5</v>
      </c>
      <c r="P179" s="129">
        <f t="shared" si="12"/>
        <v>818412156</v>
      </c>
      <c r="Q179" s="129">
        <f t="shared" si="13"/>
        <v>18949</v>
      </c>
      <c r="R179" s="129">
        <f t="shared" si="14"/>
        <v>10552301895</v>
      </c>
      <c r="S179" s="129">
        <f t="shared" si="15"/>
        <v>15885</v>
      </c>
    </row>
    <row r="180" spans="1:19">
      <c r="A180" s="129">
        <v>30509</v>
      </c>
      <c r="C180" s="129" t="s">
        <v>44</v>
      </c>
      <c r="D180" s="129" t="s">
        <v>104</v>
      </c>
      <c r="E180" s="129">
        <v>960</v>
      </c>
      <c r="F180" s="129" t="s">
        <v>228</v>
      </c>
      <c r="G180" s="129">
        <v>860148210</v>
      </c>
      <c r="H180" s="129">
        <v>19320</v>
      </c>
      <c r="I180" s="129">
        <v>11126515778</v>
      </c>
      <c r="J180" s="129">
        <v>16598</v>
      </c>
      <c r="K180" s="143" t="s">
        <v>229</v>
      </c>
      <c r="L180" s="129" t="s">
        <v>230</v>
      </c>
      <c r="M180" s="143" t="s">
        <v>231</v>
      </c>
      <c r="N180" s="129">
        <v>30509</v>
      </c>
      <c r="O180" s="129">
        <v>5</v>
      </c>
      <c r="P180" s="129">
        <f t="shared" si="12"/>
        <v>860148210</v>
      </c>
      <c r="Q180" s="129">
        <f t="shared" si="13"/>
        <v>19320</v>
      </c>
      <c r="R180" s="129">
        <f t="shared" si="14"/>
        <v>11126515778</v>
      </c>
      <c r="S180" s="129">
        <f t="shared" si="15"/>
        <v>16598</v>
      </c>
    </row>
    <row r="181" spans="1:19">
      <c r="A181" s="129">
        <v>30510</v>
      </c>
      <c r="C181" s="129" t="s">
        <v>65</v>
      </c>
      <c r="D181" s="129" t="s">
        <v>104</v>
      </c>
      <c r="E181" s="129">
        <v>963</v>
      </c>
      <c r="F181" s="129" t="s">
        <v>232</v>
      </c>
      <c r="G181" s="129">
        <v>1655484327</v>
      </c>
      <c r="H181" s="129">
        <v>77654</v>
      </c>
      <c r="I181" s="129">
        <v>16723800989</v>
      </c>
      <c r="J181" s="129">
        <v>34819</v>
      </c>
      <c r="K181" s="143" t="s">
        <v>233</v>
      </c>
      <c r="L181" s="129" t="s">
        <v>234</v>
      </c>
      <c r="M181" s="143" t="s">
        <v>235</v>
      </c>
      <c r="N181" s="129">
        <v>30510</v>
      </c>
      <c r="O181" s="129">
        <v>5</v>
      </c>
      <c r="P181" s="129">
        <f>ROUNDUP(G181,0)</f>
        <v>1655484327</v>
      </c>
      <c r="Q181" s="129">
        <f>ROUNDUP(H181,0)</f>
        <v>77654</v>
      </c>
      <c r="R181" s="129">
        <f>ROUNDUP(I181,0)</f>
        <v>16723800989</v>
      </c>
      <c r="S181" s="129">
        <f>ROUNDUP(J181,0)</f>
        <v>34819</v>
      </c>
    </row>
    <row r="182" spans="1:19">
      <c r="A182" s="129">
        <v>30511</v>
      </c>
      <c r="C182" s="129" t="s">
        <v>85</v>
      </c>
      <c r="D182" s="129" t="s">
        <v>104</v>
      </c>
      <c r="E182" s="129">
        <v>966</v>
      </c>
      <c r="F182" s="129" t="s">
        <v>236</v>
      </c>
      <c r="G182" s="129">
        <v>2308339657</v>
      </c>
      <c r="H182" s="129">
        <v>107111</v>
      </c>
      <c r="I182" s="129">
        <v>24512863953</v>
      </c>
      <c r="J182" s="129">
        <v>39596</v>
      </c>
      <c r="K182" s="129" t="s">
        <v>237</v>
      </c>
      <c r="L182" s="129" t="s">
        <v>238</v>
      </c>
      <c r="M182" s="129" t="s">
        <v>239</v>
      </c>
      <c r="N182" s="129">
        <v>30511</v>
      </c>
      <c r="O182" s="129">
        <v>5</v>
      </c>
      <c r="P182" s="129">
        <f>ROUNDUP(G182,0)</f>
        <v>2308339657</v>
      </c>
      <c r="Q182" s="129">
        <f>ROUNDUP(H182,0)</f>
        <v>107111</v>
      </c>
      <c r="R182" s="129">
        <f>ROUNDUP(I182,0)</f>
        <v>24512863953</v>
      </c>
      <c r="S182" s="129">
        <f>ROUNDUP(J182,0)</f>
        <v>39596</v>
      </c>
    </row>
    <row r="183" spans="1:19">
      <c r="A183" s="129">
        <v>30512</v>
      </c>
      <c r="C183" s="129" t="s">
        <v>65</v>
      </c>
      <c r="D183" s="129" t="s">
        <v>104</v>
      </c>
      <c r="E183" s="129">
        <v>969</v>
      </c>
      <c r="F183" s="129" t="s">
        <v>240</v>
      </c>
      <c r="G183" s="129">
        <v>1870733291</v>
      </c>
      <c r="H183" s="129">
        <v>83577</v>
      </c>
      <c r="I183" s="129">
        <v>18831095153</v>
      </c>
      <c r="J183" s="129">
        <v>36441</v>
      </c>
      <c r="K183" s="129" t="s">
        <v>241</v>
      </c>
      <c r="L183" s="129" t="s">
        <v>242</v>
      </c>
      <c r="M183" s="129" t="s">
        <v>243</v>
      </c>
      <c r="N183" s="129">
        <v>30512</v>
      </c>
      <c r="O183" s="129">
        <v>5</v>
      </c>
      <c r="P183" s="129">
        <f>ROUNDUP(G183,0)</f>
        <v>1870733291</v>
      </c>
      <c r="Q183" s="129">
        <f>ROUNDUP(H183,0)</f>
        <v>83577</v>
      </c>
      <c r="R183" s="129">
        <f>ROUNDUP(I183,0)</f>
        <v>18831095153</v>
      </c>
      <c r="S183" s="129">
        <f>ROUNDUP(J183,0)</f>
        <v>36441</v>
      </c>
    </row>
    <row r="184" spans="1:19">
      <c r="A184" s="129">
        <v>40503</v>
      </c>
      <c r="C184" s="129" t="s">
        <v>65</v>
      </c>
      <c r="D184" s="129" t="s">
        <v>129</v>
      </c>
      <c r="E184" s="129">
        <v>972</v>
      </c>
      <c r="F184" s="129" t="s">
        <v>244</v>
      </c>
      <c r="G184" s="129">
        <v>1988373719</v>
      </c>
      <c r="H184" s="129">
        <v>92172</v>
      </c>
      <c r="I184" s="129">
        <v>21682509941</v>
      </c>
      <c r="J184" s="129">
        <v>38492</v>
      </c>
      <c r="K184" s="129" t="s">
        <v>245</v>
      </c>
      <c r="L184" s="129" t="s">
        <v>246</v>
      </c>
      <c r="M184" s="129" t="s">
        <v>247</v>
      </c>
      <c r="N184" s="129">
        <v>40503</v>
      </c>
      <c r="O184" s="129">
        <v>5</v>
      </c>
      <c r="P184" s="129">
        <f>ROUNDUP(G184,0)</f>
        <v>1988373719</v>
      </c>
      <c r="Q184" s="129">
        <f>ROUNDUP(H184,0)</f>
        <v>92172</v>
      </c>
      <c r="R184" s="129">
        <f>ROUNDUP(I184,0)</f>
        <v>21682509941</v>
      </c>
      <c r="S184" s="129">
        <f>ROUNDUP(J184,0)</f>
        <v>38492</v>
      </c>
    </row>
    <row r="185" spans="1:19">
      <c r="A185" s="129">
        <v>40506</v>
      </c>
      <c r="C185" s="129" t="s">
        <v>85</v>
      </c>
      <c r="D185" s="129" t="s">
        <v>129</v>
      </c>
      <c r="E185" s="129">
        <v>975</v>
      </c>
      <c r="F185" s="129" t="s">
        <v>248</v>
      </c>
      <c r="G185" s="129">
        <v>2393696052</v>
      </c>
      <c r="H185" s="129">
        <v>133561</v>
      </c>
      <c r="I185" s="129">
        <v>35012124009</v>
      </c>
      <c r="J185" s="129">
        <v>44214</v>
      </c>
      <c r="K185" s="129" t="s">
        <v>249</v>
      </c>
      <c r="L185" s="129" t="s">
        <v>250</v>
      </c>
      <c r="M185" s="129" t="s">
        <v>251</v>
      </c>
      <c r="N185" s="129">
        <v>40506</v>
      </c>
      <c r="O185" s="129">
        <v>5</v>
      </c>
      <c r="P185" s="129">
        <f>ROUNDUP(G185,0)</f>
        <v>2393696052</v>
      </c>
      <c r="Q185" s="129">
        <f>ROUNDUP(H185,0)</f>
        <v>133561</v>
      </c>
      <c r="R185" s="129">
        <f>ROUNDUP(I185,0)</f>
        <v>35012124009</v>
      </c>
      <c r="S185" s="129">
        <f>ROUNDUP(J185,0)</f>
        <v>44214</v>
      </c>
    </row>
    <row r="186" spans="1:19">
      <c r="A186" s="129">
        <v>40509</v>
      </c>
      <c r="C186" s="129" t="s">
        <v>65</v>
      </c>
      <c r="D186" s="129" t="s">
        <v>129</v>
      </c>
      <c r="E186" s="129">
        <v>978</v>
      </c>
      <c r="F186" s="129" t="s">
        <v>252</v>
      </c>
      <c r="G186" s="129">
        <v>2204907309</v>
      </c>
      <c r="H186" s="129">
        <v>96659</v>
      </c>
      <c r="I186" s="129">
        <v>24162932460</v>
      </c>
      <c r="J186" s="129">
        <v>39909</v>
      </c>
      <c r="K186" s="143" t="s">
        <v>253</v>
      </c>
      <c r="L186" s="129" t="s">
        <v>254</v>
      </c>
      <c r="M186" s="143" t="s">
        <v>255</v>
      </c>
      <c r="N186" s="129">
        <v>40509</v>
      </c>
      <c r="O186" s="129">
        <v>5</v>
      </c>
      <c r="P186" s="129">
        <f>ROUNDUP(G186,0)</f>
        <v>2204907309</v>
      </c>
      <c r="Q186" s="129">
        <f>ROUNDUP(H186,0)</f>
        <v>96659</v>
      </c>
      <c r="R186" s="129">
        <f>ROUNDUP(I186,0)</f>
        <v>24162932460</v>
      </c>
      <c r="S186" s="129">
        <f>ROUNDUP(J186,0)</f>
        <v>39909</v>
      </c>
    </row>
    <row r="187" spans="1:19">
      <c r="A187" s="129">
        <v>40510</v>
      </c>
      <c r="C187" s="129" t="s">
        <v>72</v>
      </c>
      <c r="D187" s="129" t="s">
        <v>129</v>
      </c>
      <c r="E187" s="129">
        <v>981</v>
      </c>
      <c r="F187" s="129" t="s">
        <v>256</v>
      </c>
      <c r="G187" s="129">
        <v>777374579</v>
      </c>
      <c r="H187" s="129">
        <v>49359</v>
      </c>
      <c r="I187" s="129">
        <v>7694658228</v>
      </c>
      <c r="J187" s="129">
        <v>26069</v>
      </c>
      <c r="K187" s="143" t="s">
        <v>257</v>
      </c>
      <c r="L187" s="129" t="s">
        <v>258</v>
      </c>
      <c r="M187" s="143" t="s">
        <v>259</v>
      </c>
      <c r="N187" s="129">
        <v>40510</v>
      </c>
      <c r="O187" s="129">
        <v>5</v>
      </c>
      <c r="P187" s="129">
        <f>ROUNDUP(G187,0)</f>
        <v>777374579</v>
      </c>
      <c r="Q187" s="129">
        <f>ROUNDUP(H187,0)</f>
        <v>49359</v>
      </c>
      <c r="R187" s="129">
        <f>ROUNDUP(I187,0)</f>
        <v>7694658228</v>
      </c>
      <c r="S187" s="129">
        <f>ROUNDUP(J187,0)</f>
        <v>26069</v>
      </c>
    </row>
    <row r="188" spans="1:19">
      <c r="A188" s="129">
        <v>50504</v>
      </c>
      <c r="C188" s="129" t="s">
        <v>44</v>
      </c>
      <c r="D188" s="129" t="s">
        <v>133</v>
      </c>
      <c r="E188" s="129">
        <v>984</v>
      </c>
      <c r="F188" s="129" t="s">
        <v>260</v>
      </c>
      <c r="G188" s="129">
        <v>1340347111</v>
      </c>
      <c r="H188" s="129">
        <v>24880</v>
      </c>
      <c r="I188" s="129">
        <v>18734957495</v>
      </c>
      <c r="J188" s="129">
        <v>18827</v>
      </c>
      <c r="K188" s="129" t="s">
        <v>261</v>
      </c>
      <c r="L188" s="129" t="s">
        <v>262</v>
      </c>
      <c r="M188" s="129" t="s">
        <v>263</v>
      </c>
      <c r="N188" s="129">
        <v>50504</v>
      </c>
      <c r="O188" s="129">
        <v>5</v>
      </c>
      <c r="P188" s="129">
        <f>ROUNDUP(G188,0)</f>
        <v>1340347111</v>
      </c>
      <c r="Q188" s="129">
        <f>ROUNDUP(H188,0)</f>
        <v>24880</v>
      </c>
      <c r="R188" s="129">
        <f>ROUNDUP(I188,0)</f>
        <v>18734957495</v>
      </c>
      <c r="S188" s="129">
        <f>ROUNDUP(J188,0)</f>
        <v>18827</v>
      </c>
    </row>
    <row r="189" spans="1:19">
      <c r="A189" s="129">
        <v>50505</v>
      </c>
      <c r="C189" s="129" t="s">
        <v>65</v>
      </c>
      <c r="D189" s="129" t="s">
        <v>133</v>
      </c>
      <c r="E189" s="129">
        <v>987</v>
      </c>
      <c r="F189" s="129" t="s">
        <v>264</v>
      </c>
      <c r="G189" s="129">
        <v>2622392844</v>
      </c>
      <c r="H189" s="129">
        <v>103804</v>
      </c>
      <c r="I189" s="129">
        <v>28425608391</v>
      </c>
      <c r="J189" s="129">
        <v>41373</v>
      </c>
      <c r="K189" s="129" t="s">
        <v>265</v>
      </c>
      <c r="L189" s="129" t="s">
        <v>266</v>
      </c>
      <c r="M189" s="129" t="s">
        <v>267</v>
      </c>
      <c r="N189" s="129">
        <v>50505</v>
      </c>
      <c r="O189" s="129">
        <v>5</v>
      </c>
      <c r="P189" s="129">
        <f>ROUNDUP(G189,0)</f>
        <v>2622392844</v>
      </c>
      <c r="Q189" s="129">
        <f>ROUNDUP(H189,0)</f>
        <v>103804</v>
      </c>
      <c r="R189" s="129">
        <f>ROUNDUP(I189,0)</f>
        <v>28425608391</v>
      </c>
      <c r="S189" s="129">
        <f>ROUNDUP(J189,0)</f>
        <v>41373</v>
      </c>
    </row>
    <row r="190" spans="1:19">
      <c r="A190" s="129">
        <v>50507</v>
      </c>
      <c r="C190" s="129" t="s">
        <v>85</v>
      </c>
      <c r="D190" s="129" t="s">
        <v>133</v>
      </c>
      <c r="E190" s="129">
        <v>990</v>
      </c>
      <c r="F190" s="129" t="s">
        <v>268</v>
      </c>
      <c r="G190" s="129">
        <v>3180063036</v>
      </c>
      <c r="H190" s="129">
        <v>151115</v>
      </c>
      <c r="I190" s="129">
        <v>46135401548</v>
      </c>
      <c r="J190" s="129">
        <v>47612</v>
      </c>
      <c r="K190" s="129" t="s">
        <v>269</v>
      </c>
      <c r="L190" s="129" t="s">
        <v>270</v>
      </c>
      <c r="M190" s="129" t="s">
        <v>271</v>
      </c>
      <c r="N190" s="129">
        <v>50507</v>
      </c>
      <c r="O190" s="129">
        <v>5</v>
      </c>
      <c r="P190" s="129">
        <f>ROUNDUP(G190,0)</f>
        <v>3180063036</v>
      </c>
      <c r="Q190" s="129">
        <f>ROUNDUP(H190,0)</f>
        <v>151115</v>
      </c>
      <c r="R190" s="129">
        <f>ROUNDUP(I190,0)</f>
        <v>46135401548</v>
      </c>
      <c r="S190" s="129">
        <f>ROUNDUP(J190,0)</f>
        <v>47612</v>
      </c>
    </row>
    <row r="191" spans="1:19">
      <c r="A191" s="129">
        <v>50510</v>
      </c>
      <c r="C191" s="129" t="s">
        <v>85</v>
      </c>
      <c r="D191" s="129" t="s">
        <v>133</v>
      </c>
      <c r="E191" s="129">
        <v>993</v>
      </c>
      <c r="F191" s="129" t="s">
        <v>272</v>
      </c>
      <c r="G191" s="129">
        <v>3351667610</v>
      </c>
      <c r="H191" s="129">
        <v>154893</v>
      </c>
      <c r="I191" s="129">
        <v>48752565483</v>
      </c>
      <c r="J191" s="129">
        <v>48497</v>
      </c>
      <c r="K191" s="143" t="s">
        <v>273</v>
      </c>
      <c r="L191" s="129" t="s">
        <v>274</v>
      </c>
      <c r="M191" s="143" t="s">
        <v>275</v>
      </c>
      <c r="N191" s="129">
        <v>50510</v>
      </c>
      <c r="O191" s="129">
        <v>5</v>
      </c>
      <c r="P191" s="129">
        <f>ROUNDUP(G191,0)</f>
        <v>3351667610</v>
      </c>
      <c r="Q191" s="129">
        <f>ROUNDUP(H191,0)</f>
        <v>154893</v>
      </c>
      <c r="R191" s="129">
        <f>ROUNDUP(I191,0)</f>
        <v>48752565483</v>
      </c>
      <c r="S191" s="129">
        <f>ROUNDUP(J191,0)</f>
        <v>48497</v>
      </c>
    </row>
    <row r="192" spans="1:19">
      <c r="A192" s="129">
        <v>10501</v>
      </c>
      <c r="C192" s="129" t="s">
        <v>85</v>
      </c>
      <c r="D192" s="129" t="s">
        <v>61</v>
      </c>
      <c r="E192" s="129">
        <v>996</v>
      </c>
      <c r="F192" s="129" t="s">
        <v>137</v>
      </c>
      <c r="G192" s="129">
        <v>3197871453</v>
      </c>
      <c r="H192" s="129">
        <v>155158</v>
      </c>
      <c r="I192" s="129">
        <v>48592033030</v>
      </c>
      <c r="J192" s="129">
        <v>45805</v>
      </c>
      <c r="K192" s="129" t="s">
        <v>138</v>
      </c>
      <c r="L192" s="129" t="s">
        <v>139</v>
      </c>
      <c r="M192" s="129" t="s">
        <v>140</v>
      </c>
      <c r="N192" s="129">
        <v>10501</v>
      </c>
      <c r="O192" s="129">
        <v>5</v>
      </c>
      <c r="P192" s="129">
        <f>ROUNDUP(G192,0)</f>
        <v>3197871453</v>
      </c>
      <c r="Q192" s="129">
        <f>ROUNDUP(H192,0)</f>
        <v>155158</v>
      </c>
      <c r="R192" s="129">
        <f>ROUNDUP(I192,0)</f>
        <v>48592033030</v>
      </c>
      <c r="S192" s="129">
        <f>ROUNDUP(J192,0)</f>
        <v>45805</v>
      </c>
    </row>
    <row r="193" spans="1:19">
      <c r="A193" s="129">
        <v>10502</v>
      </c>
      <c r="C193" s="129" t="s">
        <v>65</v>
      </c>
      <c r="D193" s="129" t="s">
        <v>61</v>
      </c>
      <c r="E193" s="129">
        <v>999</v>
      </c>
      <c r="F193" s="129" t="s">
        <v>141</v>
      </c>
      <c r="G193" s="129">
        <v>2931498740</v>
      </c>
      <c r="H193" s="129">
        <v>111440</v>
      </c>
      <c r="I193" s="129">
        <v>33366009760</v>
      </c>
      <c r="J193" s="129">
        <v>41210</v>
      </c>
      <c r="K193" s="129" t="s">
        <v>142</v>
      </c>
      <c r="L193" s="129" t="s">
        <v>143</v>
      </c>
      <c r="M193" s="129" t="s">
        <v>144</v>
      </c>
      <c r="N193" s="129">
        <v>10502</v>
      </c>
      <c r="O193" s="129">
        <v>5</v>
      </c>
      <c r="P193" s="129">
        <f>ROUNDUP(G193,0)</f>
        <v>2931498740</v>
      </c>
      <c r="Q193" s="129">
        <f>ROUNDUP(H193,0)</f>
        <v>111440</v>
      </c>
      <c r="R193" s="129">
        <f>ROUNDUP(I193,0)</f>
        <v>33366009760</v>
      </c>
      <c r="S193" s="129">
        <f>ROUNDUP(J193,0)</f>
        <v>41210</v>
      </c>
    </row>
  </sheetData>
  <dataValidations count="4">
    <dataValidation type="list" allowBlank="1" showInputMessage="1" sqref="I2:J2">
      <formula1>"无,水,火,风,光,暗"</formula1>
    </dataValidation>
    <dataValidation type="list" allowBlank="1" showInputMessage="1" showErrorMessage="1" sqref="I3 D24 D25 D48 D49 D50 D2:D7 D8:D15 D16:D23 D26:D31 D32:D39 D40:D47 I26:I27">
      <formula1>"无,水,火,风,光,暗"</formula1>
    </dataValidation>
    <dataValidation type="whole" operator="between" allowBlank="1" showInputMessage="1" showErrorMessage="1" errorTitle="输入有误" error="数值只能为(0 ~ 9999999999)" sqref="A24 B24 N24 O24 A25 B25 N25 O25 A48 B48 N48 O48 A49 B49 N49 O49 A50 B50 N50 O50 A2:A7 A8:A15 A16:A23 A26:A31 A32:A39 A40:A47 B2:B7 B8:B15 B16:B23 B26:B31 B32:B39 B40:B47 N2:N7 N8:N15 N16:N23 N26:N31 N32:N39 N40:N47 O2:O7 O8:O15 O16:O23 O26:O31 O32:O39 O40:O47">
      <formula1>0</formula1>
      <formula2>9999999999</formula2>
    </dataValidation>
    <dataValidation type="list" allowBlank="1" showInputMessage="1" showErrorMessage="1" sqref="C24 C25 C48 C49 C50 C2:C7 C8:C15 C16:C23 C26:C31 C32:C39 C40:C47">
      <formula1>"无职业,控,法,物,肉,辅"</formula1>
    </dataValidation>
  </dataValidations>
  <pageMargins left="0.75" right="0.75" top="1" bottom="1" header="0.5" footer="0.5"/>
  <headerFooter/>
  <ignoredErrors>
    <ignoredError sqref="I2:J3" listDataValidation="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194"/>
  <sheetViews>
    <sheetView topLeftCell="P1" workbookViewId="0">
      <pane ySplit="1" topLeftCell="A74" activePane="bottomLeft" state="frozen"/>
      <selection/>
      <selection pane="bottomLeft" activeCell="V88" sqref="V88:V122"/>
    </sheetView>
  </sheetViews>
  <sheetFormatPr defaultColWidth="9" defaultRowHeight="11.25"/>
  <cols>
    <col min="1" max="1" width="9" style="85"/>
    <col min="2" max="2" width="5" style="86" customWidth="1"/>
    <col min="3" max="3" width="12.625" style="86"/>
    <col min="4" max="4" width="14" style="86" customWidth="1"/>
    <col min="5" max="5" width="9" style="86"/>
    <col min="6" max="6" width="9.75" style="87" customWidth="1"/>
    <col min="7" max="7" width="9.625" style="86" customWidth="1"/>
    <col min="8" max="8" width="9" style="86"/>
    <col min="9" max="10" width="12.625" style="86"/>
    <col min="11" max="11" width="9" style="86"/>
    <col min="12" max="13" width="12.625" style="86"/>
    <col min="14" max="14" width="3.375" style="85" customWidth="1"/>
    <col min="15" max="15" width="1.625" style="85" customWidth="1"/>
    <col min="16" max="17" width="9" style="85"/>
    <col min="18" max="21" width="12.625" style="85"/>
    <col min="22" max="31" width="9" style="85"/>
    <col min="32" max="36" width="12.625" style="85"/>
    <col min="37" max="16384" width="9" style="85"/>
  </cols>
  <sheetData>
    <row r="1" s="83" customFormat="1" ht="17.25" spans="1:35">
      <c r="A1" s="88"/>
      <c r="B1" s="89" t="s">
        <v>54</v>
      </c>
      <c r="C1" s="90"/>
      <c r="D1" s="90"/>
      <c r="E1" s="89" t="s">
        <v>55</v>
      </c>
      <c r="F1" s="91"/>
      <c r="G1" s="90"/>
      <c r="H1" s="89" t="s">
        <v>56</v>
      </c>
      <c r="I1" s="90"/>
      <c r="J1" s="90"/>
      <c r="K1" s="89" t="s">
        <v>19</v>
      </c>
      <c r="L1" s="89"/>
      <c r="M1" s="89"/>
      <c r="N1" s="88"/>
      <c r="O1" s="88"/>
      <c r="P1" s="88"/>
      <c r="Q1" s="88"/>
      <c r="R1" s="107" t="s">
        <v>276</v>
      </c>
      <c r="S1" s="107" t="s">
        <v>277</v>
      </c>
      <c r="T1" s="107" t="s">
        <v>278</v>
      </c>
      <c r="U1" s="107" t="s">
        <v>279</v>
      </c>
      <c r="X1" s="108" t="s">
        <v>280</v>
      </c>
      <c r="Y1" s="108" t="s">
        <v>281</v>
      </c>
      <c r="Z1" s="108" t="s">
        <v>282</v>
      </c>
      <c r="AA1" s="108" t="s">
        <v>283</v>
      </c>
      <c r="AB1" s="108" t="s">
        <v>284</v>
      </c>
      <c r="AF1" s="119" t="s">
        <v>282</v>
      </c>
      <c r="AG1" s="119" t="s">
        <v>283</v>
      </c>
      <c r="AH1" s="119" t="s">
        <v>281</v>
      </c>
      <c r="AI1" s="119" t="s">
        <v>284</v>
      </c>
    </row>
    <row r="2" ht="14.25" spans="1:35">
      <c r="A2" s="92">
        <v>10202</v>
      </c>
      <c r="B2" s="86">
        <f>VLOOKUP(A2,$X$1:$AB$108,3,0)</f>
        <v>46</v>
      </c>
      <c r="C2" s="86">
        <f>B2*R2^(N2-1)</f>
        <v>46</v>
      </c>
      <c r="E2" s="86">
        <f>VLOOKUP(A2,$X$1:$AB$108,4,0)</f>
        <v>19</v>
      </c>
      <c r="F2" s="87">
        <f>E2*S2^(N2-1)</f>
        <v>19</v>
      </c>
      <c r="H2" s="86">
        <f>VLOOKUP(A2,$X$1:$AB$108,2,0)</f>
        <v>230</v>
      </c>
      <c r="I2" s="86">
        <f>H2*T2^(N2-1)</f>
        <v>230</v>
      </c>
      <c r="K2" s="86">
        <f>VLOOKUP(A2,$X$1:$AB$108,5,0)</f>
        <v>45</v>
      </c>
      <c r="L2" s="86">
        <f>K2*U2^(N2-1)</f>
        <v>45</v>
      </c>
      <c r="N2" s="104">
        <v>1</v>
      </c>
      <c r="O2" s="104"/>
      <c r="P2" s="104"/>
      <c r="Q2" s="92" t="s">
        <v>44</v>
      </c>
      <c r="R2" s="85">
        <f>VLOOKUP($Q$2,$AE$2:$AI$5,2,0)</f>
        <v>1.06519591613983</v>
      </c>
      <c r="S2" s="85">
        <f>VLOOKUP($Q$2,$AE$2:$AI$5,3,0)</f>
        <v>1.06110043216551</v>
      </c>
      <c r="T2" s="85">
        <f>VLOOKUP($Q$2,$AE$2:$AI$5,4,0)</f>
        <v>1.06406435962737</v>
      </c>
      <c r="U2" s="85">
        <f>VLOOKUP($Q$2,$AE$2:$AI$5,5,0)</f>
        <v>1.04487085930597</v>
      </c>
      <c r="X2" s="109">
        <v>10101</v>
      </c>
      <c r="Y2" s="109">
        <v>165</v>
      </c>
      <c r="Z2" s="109">
        <v>33</v>
      </c>
      <c r="AA2" s="109">
        <v>14</v>
      </c>
      <c r="AB2" s="109">
        <v>33</v>
      </c>
      <c r="AC2" s="85" t="s">
        <v>285</v>
      </c>
      <c r="AE2" s="120" t="s">
        <v>44</v>
      </c>
      <c r="AF2" s="85">
        <v>1.06519591613983</v>
      </c>
      <c r="AG2" s="85">
        <v>1.06110043216551</v>
      </c>
      <c r="AH2" s="85">
        <v>1.06406435962737</v>
      </c>
      <c r="AI2" s="85">
        <v>1.04487085930597</v>
      </c>
    </row>
    <row r="3" ht="14.25" spans="1:35">
      <c r="A3" s="92">
        <v>10301</v>
      </c>
      <c r="B3" s="86">
        <f t="shared" ref="B3:B50" si="0">VLOOKUP(A3,$X$1:$AB$108,3,0)</f>
        <v>57</v>
      </c>
      <c r="C3" s="86">
        <f t="shared" ref="C3:C50" si="1">B3*R3^(N3-1)</f>
        <v>61.0140625754459</v>
      </c>
      <c r="D3" s="86">
        <f>ROUND(C3,0)</f>
        <v>61</v>
      </c>
      <c r="E3" s="86">
        <f t="shared" ref="E3:E50" si="2">VLOOKUP(A3,$X$1:$AB$108,4,0)</f>
        <v>23</v>
      </c>
      <c r="F3" s="87">
        <f t="shared" ref="F3:F50" si="3">E3*S3^(N3-1)</f>
        <v>24.4569842426205</v>
      </c>
      <c r="G3" s="86">
        <f>ROUND(F3,0)</f>
        <v>24</v>
      </c>
      <c r="H3" s="86">
        <f t="shared" ref="H3:H50" si="4">VLOOKUP(A3,$X$1:$AB$108,2,0)</f>
        <v>285</v>
      </c>
      <c r="I3" s="86">
        <f t="shared" ref="I3:I50" si="5">H3*T3^(N3-1)</f>
        <v>304.425482807293</v>
      </c>
      <c r="J3" s="86">
        <f>ROUND(I3,0)</f>
        <v>304</v>
      </c>
      <c r="K3" s="86">
        <f t="shared" ref="K3:K50" si="6">VLOOKUP(A3,$X$1:$AB$108,5,0)</f>
        <v>58</v>
      </c>
      <c r="L3" s="86">
        <f t="shared" ref="L3:L50" si="7">K3*U3^(N3-1)</f>
        <v>60.7811881178328</v>
      </c>
      <c r="M3" s="86">
        <f>ROUND(L3,0)</f>
        <v>61</v>
      </c>
      <c r="N3" s="104">
        <v>2</v>
      </c>
      <c r="O3" s="104"/>
      <c r="P3" s="104"/>
      <c r="Q3" s="92" t="s">
        <v>65</v>
      </c>
      <c r="R3" s="85">
        <f>VLOOKUP($Q3,$AE$2:$AI$5,2,0)</f>
        <v>1.07042215044642</v>
      </c>
      <c r="S3" s="85">
        <f>VLOOKUP($Q3,$AE$2:$AI$5,3,0)</f>
        <v>1.0633471409835</v>
      </c>
      <c r="T3" s="85">
        <f>VLOOKUP($Q3,$AE$2:$AI$5,4,0)</f>
        <v>1.06815958879752</v>
      </c>
      <c r="U3" s="85">
        <f>VLOOKUP($Q3,$AE$2:$AI$5,5,0)</f>
        <v>1.04795151927298</v>
      </c>
      <c r="X3" s="109">
        <v>10201</v>
      </c>
      <c r="Y3" s="109">
        <v>225</v>
      </c>
      <c r="Z3" s="109">
        <v>45</v>
      </c>
      <c r="AA3" s="109">
        <v>19</v>
      </c>
      <c r="AB3" s="109">
        <v>45</v>
      </c>
      <c r="AC3" s="85" t="s">
        <v>286</v>
      </c>
      <c r="AE3" s="120" t="s">
        <v>65</v>
      </c>
      <c r="AF3" s="85">
        <v>1.07042215044642</v>
      </c>
      <c r="AG3" s="85">
        <v>1.0633471409835</v>
      </c>
      <c r="AH3" s="85">
        <v>1.06815958879752</v>
      </c>
      <c r="AI3" s="85">
        <v>1.04795151927298</v>
      </c>
    </row>
    <row r="4" ht="14.25" spans="1:35">
      <c r="A4" s="92">
        <v>10302</v>
      </c>
      <c r="B4" s="86">
        <f t="shared" si="0"/>
        <v>57</v>
      </c>
      <c r="C4" s="86">
        <f t="shared" si="1"/>
        <v>65.3108040694813</v>
      </c>
      <c r="D4" s="86">
        <f t="shared" ref="D4:D50" si="8">ROUND(C4,0)</f>
        <v>65</v>
      </c>
      <c r="E4" s="86">
        <f t="shared" si="2"/>
        <v>23</v>
      </c>
      <c r="F4" s="87">
        <f t="shared" si="3"/>
        <v>26.006264271469</v>
      </c>
      <c r="G4" s="86">
        <f t="shared" ref="G4:G50" si="9">ROUND(F4,0)</f>
        <v>26</v>
      </c>
      <c r="H4" s="86">
        <f t="shared" si="4"/>
        <v>285</v>
      </c>
      <c r="I4" s="86">
        <f t="shared" si="5"/>
        <v>325.174998534925</v>
      </c>
      <c r="J4" s="86">
        <f t="shared" ref="J4:J50" si="10">ROUND(I4,0)</f>
        <v>325</v>
      </c>
      <c r="K4" s="86">
        <f t="shared" si="6"/>
        <v>58</v>
      </c>
      <c r="L4" s="86">
        <f t="shared" si="7"/>
        <v>63.6957384312997</v>
      </c>
      <c r="M4" s="86">
        <f t="shared" ref="M4:M50" si="11">ROUND(L4,0)</f>
        <v>64</v>
      </c>
      <c r="N4" s="104">
        <v>3</v>
      </c>
      <c r="O4" s="104"/>
      <c r="P4" s="104"/>
      <c r="Q4" s="92" t="s">
        <v>65</v>
      </c>
      <c r="R4" s="85">
        <f t="shared" ref="R4:R50" si="12">VLOOKUP($Q4,$AE$2:$AI$5,2,0)</f>
        <v>1.07042215044642</v>
      </c>
      <c r="S4" s="85">
        <f t="shared" ref="S4:S50" si="13">VLOOKUP($Q4,$AE$2:$AI$5,3,0)</f>
        <v>1.0633471409835</v>
      </c>
      <c r="T4" s="85">
        <f t="shared" ref="T4:T50" si="14">VLOOKUP($Q4,$AE$2:$AI$5,4,0)</f>
        <v>1.06815958879752</v>
      </c>
      <c r="U4" s="85">
        <f t="shared" ref="U4:U50" si="15">VLOOKUP($Q4,$AE$2:$AI$5,5,0)</f>
        <v>1.04795151927298</v>
      </c>
      <c r="X4" s="109">
        <v>10202</v>
      </c>
      <c r="Y4" s="109">
        <v>230</v>
      </c>
      <c r="Z4" s="109">
        <v>46</v>
      </c>
      <c r="AA4" s="109">
        <v>19</v>
      </c>
      <c r="AB4" s="109">
        <v>45</v>
      </c>
      <c r="AC4" s="85" t="s">
        <v>62</v>
      </c>
      <c r="AE4" s="120" t="s">
        <v>85</v>
      </c>
      <c r="AF4" s="85">
        <v>1.04707078185324</v>
      </c>
      <c r="AG4" s="85">
        <v>1.03812422981814</v>
      </c>
      <c r="AH4" s="85">
        <v>1.04343854065524</v>
      </c>
      <c r="AI4" s="85">
        <v>1.0267823824098</v>
      </c>
    </row>
    <row r="5" s="84" customFormat="1" ht="14.25" spans="1:35">
      <c r="A5" s="93">
        <v>10303</v>
      </c>
      <c r="B5" s="94">
        <f t="shared" si="0"/>
        <v>40</v>
      </c>
      <c r="C5" s="94">
        <f t="shared" si="1"/>
        <v>46.2057617383774</v>
      </c>
      <c r="D5" s="94">
        <f t="shared" si="8"/>
        <v>46</v>
      </c>
      <c r="E5" s="94">
        <f t="shared" si="2"/>
        <v>25</v>
      </c>
      <c r="F5" s="95">
        <f t="shared" si="3"/>
        <v>27.995699318598</v>
      </c>
      <c r="G5" s="94">
        <f t="shared" si="9"/>
        <v>28</v>
      </c>
      <c r="H5" s="94">
        <f t="shared" si="4"/>
        <v>334</v>
      </c>
      <c r="I5" s="94">
        <f t="shared" si="5"/>
        <v>378.913635234663</v>
      </c>
      <c r="J5" s="94">
        <f t="shared" si="10"/>
        <v>379</v>
      </c>
      <c r="K5" s="94">
        <f t="shared" si="6"/>
        <v>59</v>
      </c>
      <c r="L5" s="94">
        <f t="shared" si="7"/>
        <v>63.8250509349245</v>
      </c>
      <c r="M5" s="94">
        <f t="shared" si="11"/>
        <v>64</v>
      </c>
      <c r="N5" s="105">
        <v>4</v>
      </c>
      <c r="O5" s="105"/>
      <c r="P5" s="105"/>
      <c r="Q5" s="110" t="s">
        <v>72</v>
      </c>
      <c r="R5" s="84">
        <f t="shared" si="12"/>
        <v>1.04924936326456</v>
      </c>
      <c r="S5" s="84">
        <f t="shared" si="13"/>
        <v>1.03844564797441</v>
      </c>
      <c r="T5" s="84">
        <f t="shared" si="14"/>
        <v>1.04295264286469</v>
      </c>
      <c r="U5" s="84">
        <f t="shared" si="15"/>
        <v>1.02654908321322</v>
      </c>
      <c r="X5" s="111">
        <v>10301</v>
      </c>
      <c r="Y5" s="111">
        <v>285</v>
      </c>
      <c r="Z5" s="111">
        <v>57</v>
      </c>
      <c r="AA5" s="111">
        <v>23</v>
      </c>
      <c r="AB5" s="111">
        <v>58</v>
      </c>
      <c r="AC5" s="84" t="s">
        <v>66</v>
      </c>
      <c r="AE5" s="121" t="s">
        <v>72</v>
      </c>
      <c r="AF5" s="84">
        <v>1.04924936326456</v>
      </c>
      <c r="AG5" s="84">
        <v>1.03844564797441</v>
      </c>
      <c r="AH5" s="84">
        <v>1.04295264286469</v>
      </c>
      <c r="AI5" s="84">
        <v>1.02654908321322</v>
      </c>
    </row>
    <row r="6" ht="14.25" spans="1:29">
      <c r="A6" s="92">
        <v>10304</v>
      </c>
      <c r="B6" s="86">
        <f t="shared" si="0"/>
        <v>57</v>
      </c>
      <c r="C6" s="86">
        <f t="shared" si="1"/>
        <v>74.8333531263539</v>
      </c>
      <c r="D6" s="86">
        <f t="shared" si="8"/>
        <v>75</v>
      </c>
      <c r="E6" s="86">
        <f t="shared" si="2"/>
        <v>23</v>
      </c>
      <c r="F6" s="87">
        <f t="shared" si="3"/>
        <v>29.4054687546733</v>
      </c>
      <c r="G6" s="86">
        <f t="shared" si="9"/>
        <v>29</v>
      </c>
      <c r="H6" s="86">
        <f t="shared" si="4"/>
        <v>285</v>
      </c>
      <c r="I6" s="86">
        <f t="shared" si="5"/>
        <v>371.013262007678</v>
      </c>
      <c r="J6" s="86">
        <f t="shared" si="10"/>
        <v>371</v>
      </c>
      <c r="K6" s="86">
        <f t="shared" si="6"/>
        <v>58</v>
      </c>
      <c r="L6" s="86">
        <f t="shared" si="7"/>
        <v>69.9508119708371</v>
      </c>
      <c r="M6" s="86">
        <f t="shared" si="11"/>
        <v>70</v>
      </c>
      <c r="N6" s="104">
        <v>5</v>
      </c>
      <c r="O6" s="104"/>
      <c r="P6" s="104"/>
      <c r="Q6" s="92" t="s">
        <v>65</v>
      </c>
      <c r="R6" s="85">
        <f t="shared" si="12"/>
        <v>1.07042215044642</v>
      </c>
      <c r="S6" s="85">
        <f t="shared" si="13"/>
        <v>1.0633471409835</v>
      </c>
      <c r="T6" s="85">
        <f t="shared" si="14"/>
        <v>1.06815958879752</v>
      </c>
      <c r="U6" s="85">
        <f t="shared" si="15"/>
        <v>1.04795151927298</v>
      </c>
      <c r="X6" s="109">
        <v>10302</v>
      </c>
      <c r="Y6" s="109">
        <v>285</v>
      </c>
      <c r="Z6" s="109">
        <v>57</v>
      </c>
      <c r="AA6" s="109">
        <v>23</v>
      </c>
      <c r="AB6" s="109">
        <v>58</v>
      </c>
      <c r="AC6" s="85" t="s">
        <v>69</v>
      </c>
    </row>
    <row r="7" ht="14.25" spans="1:29">
      <c r="A7" s="92">
        <v>10305</v>
      </c>
      <c r="B7" s="86">
        <f t="shared" si="0"/>
        <v>58</v>
      </c>
      <c r="C7" s="86">
        <f t="shared" si="1"/>
        <v>79.5381448359074</v>
      </c>
      <c r="D7" s="86">
        <f t="shared" si="8"/>
        <v>80</v>
      </c>
      <c r="E7" s="86">
        <f t="shared" si="2"/>
        <v>24</v>
      </c>
      <c r="F7" s="87">
        <f t="shared" si="3"/>
        <v>32.2844727954023</v>
      </c>
      <c r="G7" s="86">
        <f t="shared" si="9"/>
        <v>32</v>
      </c>
      <c r="H7" s="86">
        <f t="shared" si="4"/>
        <v>291</v>
      </c>
      <c r="I7" s="86">
        <f t="shared" si="5"/>
        <v>396.94695393998</v>
      </c>
      <c r="J7" s="86">
        <f t="shared" si="10"/>
        <v>397</v>
      </c>
      <c r="K7" s="86">
        <f t="shared" si="6"/>
        <v>57</v>
      </c>
      <c r="L7" s="86">
        <f t="shared" si="7"/>
        <v>70.988490529172</v>
      </c>
      <c r="M7" s="86">
        <f t="shared" si="11"/>
        <v>71</v>
      </c>
      <c r="N7" s="104">
        <v>6</v>
      </c>
      <c r="O7" s="104"/>
      <c r="P7" s="104"/>
      <c r="Q7" s="92" t="s">
        <v>44</v>
      </c>
      <c r="R7" s="85">
        <f t="shared" si="12"/>
        <v>1.06519591613983</v>
      </c>
      <c r="S7" s="85">
        <f t="shared" si="13"/>
        <v>1.06110043216551</v>
      </c>
      <c r="T7" s="85">
        <f t="shared" si="14"/>
        <v>1.06406435962737</v>
      </c>
      <c r="U7" s="85">
        <f t="shared" si="15"/>
        <v>1.04487085930597</v>
      </c>
      <c r="X7" s="109">
        <v>10303</v>
      </c>
      <c r="Y7" s="109">
        <v>334</v>
      </c>
      <c r="Z7" s="109">
        <v>40</v>
      </c>
      <c r="AA7" s="109">
        <v>25</v>
      </c>
      <c r="AB7" s="109">
        <v>59</v>
      </c>
      <c r="AC7" s="85" t="s">
        <v>73</v>
      </c>
    </row>
    <row r="8" ht="14.25" spans="1:29">
      <c r="A8" s="92">
        <v>20101</v>
      </c>
      <c r="B8" s="86">
        <f t="shared" si="0"/>
        <v>35</v>
      </c>
      <c r="C8" s="86">
        <f t="shared" si="1"/>
        <v>51.1263749479162</v>
      </c>
      <c r="D8" s="86">
        <f t="shared" si="8"/>
        <v>51</v>
      </c>
      <c r="E8" s="86">
        <f t="shared" si="2"/>
        <v>13</v>
      </c>
      <c r="F8" s="87">
        <f t="shared" si="3"/>
        <v>18.5559118525284</v>
      </c>
      <c r="G8" s="86">
        <f t="shared" si="9"/>
        <v>19</v>
      </c>
      <c r="H8" s="86">
        <f t="shared" si="4"/>
        <v>165</v>
      </c>
      <c r="I8" s="86">
        <f t="shared" si="5"/>
        <v>239.49217370371</v>
      </c>
      <c r="J8" s="86">
        <f t="shared" si="10"/>
        <v>239</v>
      </c>
      <c r="K8" s="86">
        <f t="shared" si="6"/>
        <v>34</v>
      </c>
      <c r="L8" s="86">
        <f t="shared" si="7"/>
        <v>44.2440240947665</v>
      </c>
      <c r="M8" s="86">
        <f t="shared" si="11"/>
        <v>44</v>
      </c>
      <c r="N8" s="104">
        <v>7</v>
      </c>
      <c r="O8" s="104"/>
      <c r="P8" s="104"/>
      <c r="Q8" s="92" t="s">
        <v>44</v>
      </c>
      <c r="R8" s="85">
        <f t="shared" si="12"/>
        <v>1.06519591613983</v>
      </c>
      <c r="S8" s="85">
        <f t="shared" si="13"/>
        <v>1.06110043216551</v>
      </c>
      <c r="T8" s="85">
        <f t="shared" si="14"/>
        <v>1.06406435962737</v>
      </c>
      <c r="U8" s="85">
        <f t="shared" si="15"/>
        <v>1.04487085930597</v>
      </c>
      <c r="X8" s="109">
        <v>10304</v>
      </c>
      <c r="Y8" s="109">
        <v>285</v>
      </c>
      <c r="Z8" s="109">
        <v>57</v>
      </c>
      <c r="AA8" s="109">
        <v>23</v>
      </c>
      <c r="AB8" s="109">
        <v>58</v>
      </c>
      <c r="AC8" s="85" t="s">
        <v>76</v>
      </c>
    </row>
    <row r="9" ht="14.25" spans="1:29">
      <c r="A9" s="92">
        <v>20201</v>
      </c>
      <c r="B9" s="86">
        <f t="shared" si="0"/>
        <v>46</v>
      </c>
      <c r="C9" s="86">
        <f t="shared" si="1"/>
        <v>74.0701874728115</v>
      </c>
      <c r="D9" s="86">
        <f t="shared" si="8"/>
        <v>74</v>
      </c>
      <c r="E9" s="86">
        <f t="shared" si="2"/>
        <v>18</v>
      </c>
      <c r="F9" s="87">
        <f t="shared" si="3"/>
        <v>27.6692877049035</v>
      </c>
      <c r="G9" s="86">
        <f t="shared" si="9"/>
        <v>28</v>
      </c>
      <c r="H9" s="86">
        <f t="shared" si="4"/>
        <v>221</v>
      </c>
      <c r="I9" s="86">
        <f t="shared" si="5"/>
        <v>350.626937157842</v>
      </c>
      <c r="J9" s="86">
        <f t="shared" si="10"/>
        <v>351</v>
      </c>
      <c r="K9" s="86">
        <f t="shared" si="6"/>
        <v>46</v>
      </c>
      <c r="L9" s="86">
        <f t="shared" si="7"/>
        <v>63.8478346381805</v>
      </c>
      <c r="M9" s="86">
        <f t="shared" si="11"/>
        <v>64</v>
      </c>
      <c r="N9" s="104">
        <v>8</v>
      </c>
      <c r="O9" s="104"/>
      <c r="P9" s="104"/>
      <c r="Q9" s="92" t="s">
        <v>65</v>
      </c>
      <c r="R9" s="85">
        <f t="shared" si="12"/>
        <v>1.07042215044642</v>
      </c>
      <c r="S9" s="85">
        <f t="shared" si="13"/>
        <v>1.0633471409835</v>
      </c>
      <c r="T9" s="85">
        <f t="shared" si="14"/>
        <v>1.06815958879752</v>
      </c>
      <c r="U9" s="85">
        <f t="shared" si="15"/>
        <v>1.04795151927298</v>
      </c>
      <c r="X9" s="109">
        <v>10305</v>
      </c>
      <c r="Y9" s="109">
        <v>291</v>
      </c>
      <c r="Z9" s="109">
        <v>58</v>
      </c>
      <c r="AA9" s="109">
        <v>24</v>
      </c>
      <c r="AB9" s="109">
        <v>57</v>
      </c>
      <c r="AC9" s="85" t="s">
        <v>79</v>
      </c>
    </row>
    <row r="10" ht="14.25" spans="1:29">
      <c r="A10" s="92">
        <v>20202</v>
      </c>
      <c r="B10" s="86">
        <f t="shared" si="0"/>
        <v>40</v>
      </c>
      <c r="C10" s="86">
        <f t="shared" si="1"/>
        <v>57.792079100013</v>
      </c>
      <c r="D10" s="86">
        <f t="shared" si="8"/>
        <v>58</v>
      </c>
      <c r="E10" s="86">
        <f t="shared" si="2"/>
        <v>18</v>
      </c>
      <c r="F10" s="87">
        <f t="shared" si="3"/>
        <v>24.2810311354597</v>
      </c>
      <c r="G10" s="86">
        <f t="shared" si="9"/>
        <v>24</v>
      </c>
      <c r="H10" s="86">
        <f t="shared" si="4"/>
        <v>242</v>
      </c>
      <c r="I10" s="86">
        <f t="shared" si="5"/>
        <v>340.055933395915</v>
      </c>
      <c r="J10" s="86">
        <f t="shared" si="10"/>
        <v>340</v>
      </c>
      <c r="K10" s="86">
        <f t="shared" si="6"/>
        <v>47</v>
      </c>
      <c r="L10" s="86">
        <f t="shared" si="7"/>
        <v>58.0664299179446</v>
      </c>
      <c r="M10" s="86">
        <f t="shared" si="11"/>
        <v>58</v>
      </c>
      <c r="N10" s="104">
        <v>9</v>
      </c>
      <c r="O10" s="104"/>
      <c r="P10" s="104"/>
      <c r="Q10" s="112" t="s">
        <v>85</v>
      </c>
      <c r="R10" s="85">
        <f t="shared" si="12"/>
        <v>1.04707078185324</v>
      </c>
      <c r="S10" s="85">
        <f t="shared" si="13"/>
        <v>1.03812422981814</v>
      </c>
      <c r="T10" s="85">
        <f t="shared" si="14"/>
        <v>1.04343854065524</v>
      </c>
      <c r="U10" s="85">
        <f t="shared" si="15"/>
        <v>1.0267823824098</v>
      </c>
      <c r="X10" s="113">
        <v>10401</v>
      </c>
      <c r="Y10" s="109">
        <v>411</v>
      </c>
      <c r="Z10" s="109">
        <v>49</v>
      </c>
      <c r="AA10" s="109">
        <v>31</v>
      </c>
      <c r="AB10" s="109">
        <v>73</v>
      </c>
      <c r="AC10" s="85" t="s">
        <v>287</v>
      </c>
    </row>
    <row r="11" ht="14.25" spans="1:29">
      <c r="A11" s="92">
        <v>20301</v>
      </c>
      <c r="B11" s="86">
        <f t="shared" si="0"/>
        <v>60</v>
      </c>
      <c r="C11" s="86">
        <f t="shared" si="1"/>
        <v>105.929442084232</v>
      </c>
      <c r="D11" s="86">
        <f t="shared" si="8"/>
        <v>106</v>
      </c>
      <c r="E11" s="86">
        <f t="shared" si="2"/>
        <v>23</v>
      </c>
      <c r="F11" s="87">
        <f t="shared" si="3"/>
        <v>39.2225891452367</v>
      </c>
      <c r="G11" s="86">
        <f t="shared" si="9"/>
        <v>39</v>
      </c>
      <c r="H11" s="86">
        <f t="shared" si="4"/>
        <v>285</v>
      </c>
      <c r="I11" s="86">
        <f t="shared" si="5"/>
        <v>498.374637044768</v>
      </c>
      <c r="J11" s="86">
        <f t="shared" si="10"/>
        <v>498</v>
      </c>
      <c r="K11" s="86">
        <f t="shared" si="6"/>
        <v>58</v>
      </c>
      <c r="L11" s="86">
        <f t="shared" si="7"/>
        <v>86.0976996652406</v>
      </c>
      <c r="M11" s="86">
        <f t="shared" si="11"/>
        <v>86</v>
      </c>
      <c r="N11" s="104">
        <v>10</v>
      </c>
      <c r="O11" s="104"/>
      <c r="P11" s="104"/>
      <c r="Q11" s="92" t="s">
        <v>44</v>
      </c>
      <c r="R11" s="85">
        <f t="shared" si="12"/>
        <v>1.06519591613983</v>
      </c>
      <c r="S11" s="85">
        <f t="shared" si="13"/>
        <v>1.06110043216551</v>
      </c>
      <c r="T11" s="85">
        <f t="shared" si="14"/>
        <v>1.06406435962737</v>
      </c>
      <c r="U11" s="85">
        <f t="shared" si="15"/>
        <v>1.04487085930597</v>
      </c>
      <c r="X11" s="113">
        <v>10402</v>
      </c>
      <c r="Y11" s="109">
        <v>384</v>
      </c>
      <c r="Z11" s="109">
        <v>60</v>
      </c>
      <c r="AA11" s="109">
        <v>30</v>
      </c>
      <c r="AB11" s="109">
        <v>71</v>
      </c>
      <c r="AC11" s="85" t="s">
        <v>288</v>
      </c>
    </row>
    <row r="12" ht="14.25" spans="1:29">
      <c r="A12" s="92">
        <v>20302</v>
      </c>
      <c r="B12" s="86">
        <f t="shared" si="0"/>
        <v>41</v>
      </c>
      <c r="C12" s="86">
        <f t="shared" si="1"/>
        <v>66.3087742812995</v>
      </c>
      <c r="D12" s="86">
        <f t="shared" si="8"/>
        <v>66</v>
      </c>
      <c r="E12" s="86">
        <f t="shared" si="2"/>
        <v>24</v>
      </c>
      <c r="F12" s="87">
        <f t="shared" si="3"/>
        <v>34.998461014206</v>
      </c>
      <c r="G12" s="86">
        <f t="shared" si="9"/>
        <v>35</v>
      </c>
      <c r="H12" s="86">
        <f t="shared" si="4"/>
        <v>328</v>
      </c>
      <c r="I12" s="86">
        <f t="shared" si="5"/>
        <v>499.481874900039</v>
      </c>
      <c r="J12" s="86">
        <f t="shared" si="10"/>
        <v>499</v>
      </c>
      <c r="K12" s="86">
        <f t="shared" si="6"/>
        <v>60</v>
      </c>
      <c r="L12" s="86">
        <f t="shared" si="7"/>
        <v>77.9737542762347</v>
      </c>
      <c r="M12" s="86">
        <f t="shared" si="11"/>
        <v>78</v>
      </c>
      <c r="N12" s="104">
        <v>11</v>
      </c>
      <c r="O12" s="104"/>
      <c r="P12" s="104"/>
      <c r="Q12" s="92" t="s">
        <v>72</v>
      </c>
      <c r="R12" s="85">
        <f t="shared" si="12"/>
        <v>1.04924936326456</v>
      </c>
      <c r="S12" s="85">
        <f t="shared" si="13"/>
        <v>1.03844564797441</v>
      </c>
      <c r="T12" s="85">
        <f t="shared" si="14"/>
        <v>1.04295264286469</v>
      </c>
      <c r="U12" s="85">
        <f t="shared" si="15"/>
        <v>1.02654908321322</v>
      </c>
      <c r="X12" s="113">
        <v>10403</v>
      </c>
      <c r="Y12" s="109">
        <v>350</v>
      </c>
      <c r="Z12" s="109">
        <v>70</v>
      </c>
      <c r="AA12" s="109">
        <v>29</v>
      </c>
      <c r="AB12" s="109">
        <v>71</v>
      </c>
      <c r="AC12" s="85" t="s">
        <v>289</v>
      </c>
    </row>
    <row r="13" ht="14.25" spans="1:29">
      <c r="A13" s="92">
        <v>20303</v>
      </c>
      <c r="B13" s="86">
        <f t="shared" si="0"/>
        <v>41</v>
      </c>
      <c r="C13" s="86">
        <f t="shared" si="1"/>
        <v>82.1312205109522</v>
      </c>
      <c r="D13" s="86">
        <f t="shared" si="8"/>
        <v>82</v>
      </c>
      <c r="E13" s="86">
        <f t="shared" si="2"/>
        <v>24</v>
      </c>
      <c r="F13" s="87">
        <f t="shared" si="3"/>
        <v>46.0821408766797</v>
      </c>
      <c r="G13" s="86">
        <f t="shared" si="9"/>
        <v>46</v>
      </c>
      <c r="H13" s="86">
        <f t="shared" si="4"/>
        <v>328</v>
      </c>
      <c r="I13" s="86">
        <f t="shared" si="5"/>
        <v>649.412598997854</v>
      </c>
      <c r="J13" s="86">
        <f t="shared" si="10"/>
        <v>649</v>
      </c>
      <c r="K13" s="86">
        <f t="shared" si="6"/>
        <v>60</v>
      </c>
      <c r="L13" s="86">
        <f t="shared" si="7"/>
        <v>97.2389004775167</v>
      </c>
      <c r="M13" s="86">
        <f t="shared" si="11"/>
        <v>97</v>
      </c>
      <c r="N13" s="104">
        <v>12</v>
      </c>
      <c r="O13" s="104"/>
      <c r="P13" s="104"/>
      <c r="Q13" s="92" t="s">
        <v>44</v>
      </c>
      <c r="R13" s="85">
        <f t="shared" si="12"/>
        <v>1.06519591613983</v>
      </c>
      <c r="S13" s="85">
        <f t="shared" si="13"/>
        <v>1.06110043216551</v>
      </c>
      <c r="T13" s="85">
        <f t="shared" si="14"/>
        <v>1.06406435962737</v>
      </c>
      <c r="U13" s="85">
        <f t="shared" si="15"/>
        <v>1.04487085930597</v>
      </c>
      <c r="X13" s="113">
        <v>10404</v>
      </c>
      <c r="Y13" s="109">
        <v>350</v>
      </c>
      <c r="Z13" s="109">
        <v>70</v>
      </c>
      <c r="AA13" s="109">
        <v>29</v>
      </c>
      <c r="AB13" s="109">
        <v>71</v>
      </c>
      <c r="AC13" s="85" t="s">
        <v>290</v>
      </c>
    </row>
    <row r="14" ht="14.25" spans="1:29">
      <c r="A14" s="92">
        <v>20304</v>
      </c>
      <c r="B14" s="86">
        <f t="shared" si="0"/>
        <v>59</v>
      </c>
      <c r="C14" s="86">
        <f t="shared" si="1"/>
        <v>133.509774104833</v>
      </c>
      <c r="D14" s="86">
        <f t="shared" si="8"/>
        <v>134</v>
      </c>
      <c r="E14" s="86">
        <f t="shared" si="2"/>
        <v>22</v>
      </c>
      <c r="F14" s="87">
        <f t="shared" si="3"/>
        <v>45.9751858502327</v>
      </c>
      <c r="G14" s="86">
        <f t="shared" si="9"/>
        <v>46</v>
      </c>
      <c r="H14" s="86">
        <f t="shared" si="4"/>
        <v>279</v>
      </c>
      <c r="I14" s="86">
        <f t="shared" si="5"/>
        <v>615.513985088743</v>
      </c>
      <c r="J14" s="86">
        <f t="shared" si="10"/>
        <v>616</v>
      </c>
      <c r="K14" s="86">
        <f t="shared" si="6"/>
        <v>59</v>
      </c>
      <c r="L14" s="86">
        <f t="shared" si="7"/>
        <v>103.501420683619</v>
      </c>
      <c r="M14" s="86">
        <f t="shared" si="11"/>
        <v>104</v>
      </c>
      <c r="N14" s="104">
        <v>13</v>
      </c>
      <c r="O14" s="104"/>
      <c r="P14" s="104"/>
      <c r="Q14" s="92" t="s">
        <v>65</v>
      </c>
      <c r="R14" s="85">
        <f t="shared" si="12"/>
        <v>1.07042215044642</v>
      </c>
      <c r="S14" s="85">
        <f t="shared" si="13"/>
        <v>1.0633471409835</v>
      </c>
      <c r="T14" s="85">
        <f t="shared" si="14"/>
        <v>1.06815958879752</v>
      </c>
      <c r="U14" s="85">
        <f t="shared" si="15"/>
        <v>1.04795151927298</v>
      </c>
      <c r="X14" s="113">
        <v>10405</v>
      </c>
      <c r="Y14" s="109">
        <v>384</v>
      </c>
      <c r="Z14" s="109">
        <v>60</v>
      </c>
      <c r="AA14" s="109">
        <v>30</v>
      </c>
      <c r="AB14" s="109">
        <v>71</v>
      </c>
      <c r="AC14" s="85" t="s">
        <v>291</v>
      </c>
    </row>
    <row r="15" ht="14.25" spans="1:29">
      <c r="A15" s="92">
        <v>20305</v>
      </c>
      <c r="B15" s="86">
        <f t="shared" si="0"/>
        <v>59</v>
      </c>
      <c r="C15" s="86">
        <f t="shared" si="1"/>
        <v>142.911819502911</v>
      </c>
      <c r="D15" s="86">
        <f t="shared" si="8"/>
        <v>143</v>
      </c>
      <c r="E15" s="86">
        <f t="shared" si="2"/>
        <v>22</v>
      </c>
      <c r="F15" s="87">
        <f t="shared" si="3"/>
        <v>48.88758243003</v>
      </c>
      <c r="G15" s="86">
        <f t="shared" si="9"/>
        <v>49</v>
      </c>
      <c r="H15" s="86">
        <f t="shared" si="4"/>
        <v>279</v>
      </c>
      <c r="I15" s="86">
        <f t="shared" si="5"/>
        <v>657.467165211514</v>
      </c>
      <c r="J15" s="86">
        <f t="shared" si="10"/>
        <v>657</v>
      </c>
      <c r="K15" s="86">
        <f t="shared" si="6"/>
        <v>59</v>
      </c>
      <c r="L15" s="86">
        <f t="shared" si="7"/>
        <v>108.464471052311</v>
      </c>
      <c r="M15" s="86">
        <f t="shared" si="11"/>
        <v>108</v>
      </c>
      <c r="N15" s="104">
        <v>14</v>
      </c>
      <c r="O15" s="104"/>
      <c r="P15" s="104"/>
      <c r="Q15" s="92" t="s">
        <v>65</v>
      </c>
      <c r="R15" s="85">
        <f t="shared" si="12"/>
        <v>1.07042215044642</v>
      </c>
      <c r="S15" s="85">
        <f t="shared" si="13"/>
        <v>1.0633471409835</v>
      </c>
      <c r="T15" s="85">
        <f t="shared" si="14"/>
        <v>1.06815958879752</v>
      </c>
      <c r="U15" s="85">
        <f t="shared" si="15"/>
        <v>1.04795151927298</v>
      </c>
      <c r="X15" s="114">
        <v>10501</v>
      </c>
      <c r="Y15" s="109">
        <v>548</v>
      </c>
      <c r="Z15" s="109">
        <v>86</v>
      </c>
      <c r="AA15" s="109">
        <v>43</v>
      </c>
      <c r="AB15" s="109">
        <v>102</v>
      </c>
      <c r="AC15" s="85" t="s">
        <v>137</v>
      </c>
    </row>
    <row r="16" ht="14.25" spans="1:29">
      <c r="A16" s="92">
        <v>30101</v>
      </c>
      <c r="B16" s="86">
        <f t="shared" si="0"/>
        <v>0</v>
      </c>
      <c r="C16" s="86">
        <f t="shared" si="1"/>
        <v>0</v>
      </c>
      <c r="D16" s="86">
        <f t="shared" si="8"/>
        <v>0</v>
      </c>
      <c r="E16" s="86">
        <f t="shared" si="2"/>
        <v>0</v>
      </c>
      <c r="F16" s="87">
        <f t="shared" si="3"/>
        <v>0</v>
      </c>
      <c r="G16" s="86">
        <f t="shared" si="9"/>
        <v>0</v>
      </c>
      <c r="H16" s="86">
        <f t="shared" si="4"/>
        <v>0</v>
      </c>
      <c r="I16" s="86">
        <f t="shared" si="5"/>
        <v>0</v>
      </c>
      <c r="J16" s="86">
        <f t="shared" si="10"/>
        <v>0</v>
      </c>
      <c r="K16" s="86">
        <f t="shared" si="6"/>
        <v>0</v>
      </c>
      <c r="L16" s="86">
        <f t="shared" si="7"/>
        <v>0</v>
      </c>
      <c r="M16" s="86">
        <f t="shared" si="11"/>
        <v>0</v>
      </c>
      <c r="N16" s="104">
        <v>15</v>
      </c>
      <c r="O16" s="104"/>
      <c r="P16" s="104"/>
      <c r="Q16" s="92" t="s">
        <v>65</v>
      </c>
      <c r="R16" s="85">
        <f t="shared" si="12"/>
        <v>1.07042215044642</v>
      </c>
      <c r="S16" s="85">
        <f t="shared" si="13"/>
        <v>1.0633471409835</v>
      </c>
      <c r="T16" s="85">
        <f t="shared" si="14"/>
        <v>1.06815958879752</v>
      </c>
      <c r="U16" s="85">
        <f t="shared" si="15"/>
        <v>1.04795151927298</v>
      </c>
      <c r="X16" s="114">
        <v>10502</v>
      </c>
      <c r="Y16" s="109">
        <v>500</v>
      </c>
      <c r="Z16" s="109">
        <v>100</v>
      </c>
      <c r="AA16" s="109">
        <v>41</v>
      </c>
      <c r="AB16" s="109">
        <v>101</v>
      </c>
      <c r="AC16" s="85" t="s">
        <v>141</v>
      </c>
    </row>
    <row r="17" ht="14.25" spans="1:29">
      <c r="A17" s="92">
        <v>30201</v>
      </c>
      <c r="B17" s="86">
        <f t="shared" si="0"/>
        <v>41</v>
      </c>
      <c r="C17" s="86">
        <f t="shared" si="1"/>
        <v>81.7380872478004</v>
      </c>
      <c r="D17" s="86">
        <f t="shared" si="8"/>
        <v>82</v>
      </c>
      <c r="E17" s="86">
        <f t="shared" si="2"/>
        <v>18</v>
      </c>
      <c r="F17" s="87">
        <f t="shared" si="3"/>
        <v>31.5509484460815</v>
      </c>
      <c r="G17" s="86">
        <f t="shared" si="9"/>
        <v>32</v>
      </c>
      <c r="H17" s="86">
        <f t="shared" si="4"/>
        <v>237</v>
      </c>
      <c r="I17" s="86">
        <f t="shared" si="5"/>
        <v>448.488647249651</v>
      </c>
      <c r="J17" s="86">
        <f t="shared" si="10"/>
        <v>448</v>
      </c>
      <c r="K17" s="86">
        <f t="shared" si="6"/>
        <v>48</v>
      </c>
      <c r="L17" s="86">
        <f t="shared" si="7"/>
        <v>71.3538421987188</v>
      </c>
      <c r="M17" s="86">
        <f t="shared" si="11"/>
        <v>71</v>
      </c>
      <c r="N17" s="104">
        <v>16</v>
      </c>
      <c r="O17" s="104"/>
      <c r="P17" s="104"/>
      <c r="Q17" s="112" t="s">
        <v>85</v>
      </c>
      <c r="R17" s="85">
        <f t="shared" si="12"/>
        <v>1.04707078185324</v>
      </c>
      <c r="S17" s="85">
        <f t="shared" si="13"/>
        <v>1.03812422981814</v>
      </c>
      <c r="T17" s="85">
        <f t="shared" si="14"/>
        <v>1.04343854065524</v>
      </c>
      <c r="U17" s="85">
        <f t="shared" si="15"/>
        <v>1.0267823824098</v>
      </c>
      <c r="X17" s="114">
        <v>10503</v>
      </c>
      <c r="Y17" s="109">
        <v>500</v>
      </c>
      <c r="Z17" s="109">
        <v>100</v>
      </c>
      <c r="AA17" s="109">
        <v>41</v>
      </c>
      <c r="AB17" s="109">
        <v>101</v>
      </c>
      <c r="AC17" s="85" t="s">
        <v>145</v>
      </c>
    </row>
    <row r="18" ht="14.25" spans="1:29">
      <c r="A18" s="92">
        <v>30202</v>
      </c>
      <c r="B18" s="86">
        <f t="shared" si="0"/>
        <v>48</v>
      </c>
      <c r="C18" s="86">
        <f t="shared" si="1"/>
        <v>131.860015055676</v>
      </c>
      <c r="D18" s="86">
        <f t="shared" si="8"/>
        <v>132</v>
      </c>
      <c r="E18" s="86">
        <f t="shared" si="2"/>
        <v>18</v>
      </c>
      <c r="F18" s="87">
        <f t="shared" si="3"/>
        <v>46.4918007339708</v>
      </c>
      <c r="G18" s="86">
        <f t="shared" si="9"/>
        <v>46</v>
      </c>
      <c r="H18" s="86">
        <f t="shared" si="4"/>
        <v>221</v>
      </c>
      <c r="I18" s="86">
        <f t="shared" si="5"/>
        <v>596.868452120108</v>
      </c>
      <c r="J18" s="86">
        <f t="shared" si="10"/>
        <v>597</v>
      </c>
      <c r="K18" s="86">
        <f t="shared" si="6"/>
        <v>47</v>
      </c>
      <c r="L18" s="86">
        <f t="shared" si="7"/>
        <v>94.8636286502688</v>
      </c>
      <c r="M18" s="86">
        <f t="shared" si="11"/>
        <v>95</v>
      </c>
      <c r="N18" s="104">
        <v>17</v>
      </c>
      <c r="O18" s="104"/>
      <c r="P18" s="104"/>
      <c r="Q18" s="92" t="s">
        <v>44</v>
      </c>
      <c r="R18" s="85">
        <f t="shared" si="12"/>
        <v>1.06519591613983</v>
      </c>
      <c r="S18" s="85">
        <f t="shared" si="13"/>
        <v>1.06110043216551</v>
      </c>
      <c r="T18" s="85">
        <f t="shared" si="14"/>
        <v>1.06406435962737</v>
      </c>
      <c r="U18" s="85">
        <f t="shared" si="15"/>
        <v>1.04487085930597</v>
      </c>
      <c r="X18" s="114">
        <v>10504</v>
      </c>
      <c r="Y18" s="109">
        <v>587</v>
      </c>
      <c r="Z18" s="109">
        <v>70</v>
      </c>
      <c r="AA18" s="109">
        <v>44</v>
      </c>
      <c r="AB18" s="109">
        <v>104</v>
      </c>
      <c r="AC18" s="85" t="s">
        <v>149</v>
      </c>
    </row>
    <row r="19" ht="14.25" spans="1:29">
      <c r="A19" s="92">
        <v>30301</v>
      </c>
      <c r="B19" s="86">
        <f t="shared" si="0"/>
        <v>42</v>
      </c>
      <c r="C19" s="86">
        <f t="shared" si="1"/>
        <v>95.1015146932157</v>
      </c>
      <c r="D19" s="86">
        <f t="shared" si="8"/>
        <v>95</v>
      </c>
      <c r="E19" s="86">
        <f t="shared" si="2"/>
        <v>23</v>
      </c>
      <c r="F19" s="87">
        <f t="shared" si="3"/>
        <v>43.6769130273125</v>
      </c>
      <c r="G19" s="86">
        <f t="shared" si="9"/>
        <v>44</v>
      </c>
      <c r="H19" s="86">
        <f t="shared" si="4"/>
        <v>321</v>
      </c>
      <c r="I19" s="86">
        <f t="shared" si="5"/>
        <v>656.14986623674</v>
      </c>
      <c r="J19" s="86">
        <f t="shared" si="10"/>
        <v>656</v>
      </c>
      <c r="K19" s="86">
        <f t="shared" si="6"/>
        <v>62</v>
      </c>
      <c r="L19" s="86">
        <f t="shared" si="7"/>
        <v>96.793661928685</v>
      </c>
      <c r="M19" s="86">
        <f t="shared" si="11"/>
        <v>97</v>
      </c>
      <c r="N19" s="104">
        <v>18</v>
      </c>
      <c r="O19" s="104"/>
      <c r="P19" s="104"/>
      <c r="Q19" s="92" t="s">
        <v>72</v>
      </c>
      <c r="R19" s="85">
        <f t="shared" si="12"/>
        <v>1.04924936326456</v>
      </c>
      <c r="S19" s="85">
        <f t="shared" si="13"/>
        <v>1.03844564797441</v>
      </c>
      <c r="T19" s="85">
        <f t="shared" si="14"/>
        <v>1.04295264286469</v>
      </c>
      <c r="U19" s="85">
        <f t="shared" si="15"/>
        <v>1.02654908321322</v>
      </c>
      <c r="X19" s="114">
        <v>10505</v>
      </c>
      <c r="Y19" s="109">
        <v>510</v>
      </c>
      <c r="Z19" s="109">
        <v>102</v>
      </c>
      <c r="AA19" s="109">
        <v>42</v>
      </c>
      <c r="AB19" s="109">
        <v>100</v>
      </c>
      <c r="AC19" s="85" t="s">
        <v>153</v>
      </c>
    </row>
    <row r="20" ht="14.25" spans="1:29">
      <c r="A20" s="92">
        <v>30302</v>
      </c>
      <c r="B20" s="86">
        <f t="shared" si="0"/>
        <v>61</v>
      </c>
      <c r="C20" s="86">
        <f t="shared" si="1"/>
        <v>190.134402421355</v>
      </c>
      <c r="D20" s="86">
        <f t="shared" si="8"/>
        <v>190</v>
      </c>
      <c r="E20" s="86">
        <f t="shared" si="2"/>
        <v>22</v>
      </c>
      <c r="F20" s="87">
        <f t="shared" si="3"/>
        <v>63.9793062072454</v>
      </c>
      <c r="G20" s="86">
        <f t="shared" si="9"/>
        <v>64</v>
      </c>
      <c r="H20" s="86">
        <f t="shared" si="4"/>
        <v>279</v>
      </c>
      <c r="I20" s="86">
        <f t="shared" si="5"/>
        <v>853.151871948437</v>
      </c>
      <c r="J20" s="86">
        <f t="shared" si="10"/>
        <v>853</v>
      </c>
      <c r="K20" s="86">
        <f t="shared" si="6"/>
        <v>60</v>
      </c>
      <c r="L20" s="86">
        <f t="shared" si="7"/>
        <v>132.214278614375</v>
      </c>
      <c r="M20" s="86">
        <f t="shared" si="11"/>
        <v>132</v>
      </c>
      <c r="N20" s="104">
        <v>19</v>
      </c>
      <c r="O20" s="104"/>
      <c r="P20" s="104"/>
      <c r="Q20" s="92" t="s">
        <v>44</v>
      </c>
      <c r="R20" s="85">
        <f t="shared" si="12"/>
        <v>1.06519591613983</v>
      </c>
      <c r="S20" s="85">
        <f t="shared" si="13"/>
        <v>1.06110043216551</v>
      </c>
      <c r="T20" s="85">
        <f t="shared" si="14"/>
        <v>1.06406435962737</v>
      </c>
      <c r="U20" s="85">
        <f t="shared" si="15"/>
        <v>1.04487085930597</v>
      </c>
      <c r="X20" s="114">
        <v>10506</v>
      </c>
      <c r="Y20" s="109">
        <v>548</v>
      </c>
      <c r="Z20" s="109">
        <v>86</v>
      </c>
      <c r="AA20" s="109">
        <v>43</v>
      </c>
      <c r="AB20" s="109">
        <v>102</v>
      </c>
      <c r="AC20" s="85" t="s">
        <v>292</v>
      </c>
    </row>
    <row r="21" ht="14.25" spans="1:29">
      <c r="A21" s="92">
        <v>30303</v>
      </c>
      <c r="B21" s="86">
        <f t="shared" si="0"/>
        <v>42</v>
      </c>
      <c r="C21" s="86">
        <f t="shared" si="1"/>
        <v>104.699561484641</v>
      </c>
      <c r="D21" s="86">
        <f t="shared" si="8"/>
        <v>105</v>
      </c>
      <c r="E21" s="86">
        <f t="shared" si="2"/>
        <v>23</v>
      </c>
      <c r="F21" s="87">
        <f t="shared" si="3"/>
        <v>47.0998449138796</v>
      </c>
      <c r="G21" s="86">
        <f t="shared" si="9"/>
        <v>47</v>
      </c>
      <c r="H21" s="86">
        <f t="shared" si="4"/>
        <v>321</v>
      </c>
      <c r="I21" s="86">
        <f t="shared" si="5"/>
        <v>713.727158240812</v>
      </c>
      <c r="J21" s="86">
        <f t="shared" si="10"/>
        <v>714</v>
      </c>
      <c r="K21" s="86">
        <f t="shared" si="6"/>
        <v>62</v>
      </c>
      <c r="L21" s="86">
        <f t="shared" si="7"/>
        <v>102.001453281109</v>
      </c>
      <c r="M21" s="86">
        <f t="shared" si="11"/>
        <v>102</v>
      </c>
      <c r="N21" s="104">
        <v>20</v>
      </c>
      <c r="O21" s="104"/>
      <c r="P21" s="104"/>
      <c r="Q21" s="92" t="s">
        <v>72</v>
      </c>
      <c r="R21" s="85">
        <f t="shared" si="12"/>
        <v>1.04924936326456</v>
      </c>
      <c r="S21" s="85">
        <f t="shared" si="13"/>
        <v>1.03844564797441</v>
      </c>
      <c r="T21" s="85">
        <f t="shared" si="14"/>
        <v>1.04295264286469</v>
      </c>
      <c r="U21" s="85">
        <f t="shared" si="15"/>
        <v>1.02654908321322</v>
      </c>
      <c r="X21" s="114">
        <v>10507</v>
      </c>
      <c r="Y21" s="109">
        <v>500</v>
      </c>
      <c r="Z21" s="109">
        <v>100</v>
      </c>
      <c r="AA21" s="109">
        <v>41</v>
      </c>
      <c r="AB21" s="109">
        <v>101</v>
      </c>
      <c r="AC21" s="85" t="s">
        <v>157</v>
      </c>
    </row>
    <row r="22" ht="14.25" spans="1:29">
      <c r="A22" s="92">
        <v>30304</v>
      </c>
      <c r="B22" s="86">
        <f t="shared" si="0"/>
        <v>42</v>
      </c>
      <c r="C22" s="86">
        <f t="shared" si="1"/>
        <v>109.855948221838</v>
      </c>
      <c r="D22" s="86">
        <f t="shared" si="8"/>
        <v>110</v>
      </c>
      <c r="E22" s="86">
        <f t="shared" si="2"/>
        <v>23</v>
      </c>
      <c r="F22" s="87">
        <f t="shared" si="3"/>
        <v>48.9106289710879</v>
      </c>
      <c r="G22" s="86">
        <f t="shared" si="9"/>
        <v>49</v>
      </c>
      <c r="H22" s="86">
        <f t="shared" si="4"/>
        <v>321</v>
      </c>
      <c r="I22" s="86">
        <f t="shared" si="5"/>
        <v>744.383625971559</v>
      </c>
      <c r="J22" s="86">
        <f t="shared" si="10"/>
        <v>744</v>
      </c>
      <c r="K22" s="86">
        <f t="shared" si="6"/>
        <v>62</v>
      </c>
      <c r="L22" s="86">
        <f t="shared" si="7"/>
        <v>104.709498352139</v>
      </c>
      <c r="M22" s="86">
        <f t="shared" si="11"/>
        <v>105</v>
      </c>
      <c r="N22" s="104">
        <v>21</v>
      </c>
      <c r="O22" s="104"/>
      <c r="P22" s="104"/>
      <c r="Q22" s="92" t="s">
        <v>72</v>
      </c>
      <c r="R22" s="85">
        <f t="shared" si="12"/>
        <v>1.04924936326456</v>
      </c>
      <c r="S22" s="85">
        <f t="shared" si="13"/>
        <v>1.03844564797441</v>
      </c>
      <c r="T22" s="85">
        <f t="shared" si="14"/>
        <v>1.04295264286469</v>
      </c>
      <c r="U22" s="85">
        <f t="shared" si="15"/>
        <v>1.02654908321322</v>
      </c>
      <c r="X22" s="114">
        <v>10508</v>
      </c>
      <c r="Y22" s="109">
        <v>500</v>
      </c>
      <c r="Z22" s="109">
        <v>100</v>
      </c>
      <c r="AA22" s="109">
        <v>41</v>
      </c>
      <c r="AB22" s="109">
        <v>101</v>
      </c>
      <c r="AC22" s="85" t="s">
        <v>293</v>
      </c>
    </row>
    <row r="23" ht="14.25" spans="1:29">
      <c r="A23" s="92">
        <v>30305</v>
      </c>
      <c r="B23" s="86">
        <f t="shared" si="0"/>
        <v>61</v>
      </c>
      <c r="C23" s="86">
        <f t="shared" si="1"/>
        <v>229.799554421466</v>
      </c>
      <c r="D23" s="86">
        <f t="shared" si="8"/>
        <v>230</v>
      </c>
      <c r="E23" s="86">
        <f t="shared" si="2"/>
        <v>22</v>
      </c>
      <c r="F23" s="87">
        <f t="shared" si="3"/>
        <v>76.4379446113731</v>
      </c>
      <c r="G23" s="86">
        <f t="shared" si="9"/>
        <v>76</v>
      </c>
      <c r="H23" s="86">
        <f t="shared" si="4"/>
        <v>279</v>
      </c>
      <c r="I23" s="86">
        <f t="shared" si="5"/>
        <v>1027.85070669362</v>
      </c>
      <c r="J23" s="86">
        <f t="shared" si="10"/>
        <v>1028</v>
      </c>
      <c r="K23" s="86">
        <f t="shared" si="6"/>
        <v>60</v>
      </c>
      <c r="L23" s="86">
        <f t="shared" si="7"/>
        <v>150.822526405431</v>
      </c>
      <c r="M23" s="86">
        <f t="shared" si="11"/>
        <v>151</v>
      </c>
      <c r="N23" s="104">
        <v>22</v>
      </c>
      <c r="O23" s="104"/>
      <c r="P23" s="104"/>
      <c r="Q23" s="92" t="s">
        <v>44</v>
      </c>
      <c r="R23" s="85">
        <f t="shared" si="12"/>
        <v>1.06519591613983</v>
      </c>
      <c r="S23" s="85">
        <f t="shared" si="13"/>
        <v>1.06110043216551</v>
      </c>
      <c r="T23" s="85">
        <f t="shared" si="14"/>
        <v>1.06406435962737</v>
      </c>
      <c r="U23" s="85">
        <f t="shared" si="15"/>
        <v>1.04487085930597</v>
      </c>
      <c r="X23" s="114">
        <v>10509</v>
      </c>
      <c r="Y23" s="109">
        <v>587</v>
      </c>
      <c r="Z23" s="109">
        <v>70</v>
      </c>
      <c r="AA23" s="109">
        <v>44</v>
      </c>
      <c r="AB23" s="109">
        <v>104</v>
      </c>
      <c r="AC23" s="85" t="s">
        <v>294</v>
      </c>
    </row>
    <row r="24" ht="14.25" spans="1:29">
      <c r="A24" s="92">
        <v>40301</v>
      </c>
      <c r="B24" s="86">
        <f t="shared" si="0"/>
        <v>62</v>
      </c>
      <c r="C24" s="86">
        <f t="shared" si="1"/>
        <v>277.079001225226</v>
      </c>
      <c r="D24" s="86">
        <f t="shared" si="8"/>
        <v>277</v>
      </c>
      <c r="E24" s="86">
        <f t="shared" si="2"/>
        <v>24</v>
      </c>
      <c r="F24" s="87">
        <f t="shared" si="3"/>
        <v>92.6963708912742</v>
      </c>
      <c r="G24" s="86">
        <f t="shared" si="9"/>
        <v>93</v>
      </c>
      <c r="H24" s="86">
        <f t="shared" si="4"/>
        <v>302</v>
      </c>
      <c r="I24" s="86">
        <f t="shared" si="5"/>
        <v>1288.25577922968</v>
      </c>
      <c r="J24" s="86">
        <f t="shared" si="10"/>
        <v>1288</v>
      </c>
      <c r="K24" s="86">
        <f t="shared" si="6"/>
        <v>63</v>
      </c>
      <c r="L24" s="86">
        <f t="shared" si="7"/>
        <v>176.54148079686</v>
      </c>
      <c r="M24" s="86">
        <f t="shared" si="11"/>
        <v>177</v>
      </c>
      <c r="N24" s="104">
        <v>23</v>
      </c>
      <c r="O24" s="104"/>
      <c r="P24" s="104"/>
      <c r="Q24" s="92" t="s">
        <v>65</v>
      </c>
      <c r="R24" s="85">
        <f t="shared" si="12"/>
        <v>1.07042215044642</v>
      </c>
      <c r="S24" s="85">
        <f t="shared" si="13"/>
        <v>1.0633471409835</v>
      </c>
      <c r="T24" s="85">
        <f t="shared" si="14"/>
        <v>1.06815958879752</v>
      </c>
      <c r="U24" s="85">
        <f t="shared" si="15"/>
        <v>1.04795151927298</v>
      </c>
      <c r="X24" s="114">
        <v>10510</v>
      </c>
      <c r="Y24" s="109">
        <v>500</v>
      </c>
      <c r="Z24" s="109">
        <v>100</v>
      </c>
      <c r="AA24" s="109">
        <v>41</v>
      </c>
      <c r="AB24" s="109">
        <v>103</v>
      </c>
      <c r="AC24" s="85" t="s">
        <v>161</v>
      </c>
    </row>
    <row r="25" ht="14.25" spans="1:29">
      <c r="A25" s="92">
        <v>50301</v>
      </c>
      <c r="B25" s="86">
        <f t="shared" si="0"/>
        <v>54</v>
      </c>
      <c r="C25" s="86">
        <f t="shared" si="1"/>
        <v>230.819285600971</v>
      </c>
      <c r="D25" s="86">
        <f t="shared" si="8"/>
        <v>231</v>
      </c>
      <c r="E25" s="86">
        <f t="shared" si="2"/>
        <v>25</v>
      </c>
      <c r="F25" s="87">
        <f t="shared" si="3"/>
        <v>97.8001027801387</v>
      </c>
      <c r="G25" s="86">
        <f t="shared" si="9"/>
        <v>98</v>
      </c>
      <c r="H25" s="86">
        <f t="shared" si="4"/>
        <v>331</v>
      </c>
      <c r="I25" s="86">
        <f t="shared" si="5"/>
        <v>1380.66915698924</v>
      </c>
      <c r="J25" s="86">
        <f t="shared" si="10"/>
        <v>1381</v>
      </c>
      <c r="K25" s="86">
        <f t="shared" si="6"/>
        <v>63</v>
      </c>
      <c r="L25" s="86">
        <f t="shared" si="7"/>
        <v>172.89432751754</v>
      </c>
      <c r="M25" s="86">
        <f t="shared" si="11"/>
        <v>173</v>
      </c>
      <c r="N25" s="104">
        <v>24</v>
      </c>
      <c r="O25" s="104"/>
      <c r="P25" s="104"/>
      <c r="Q25" s="92" t="s">
        <v>44</v>
      </c>
      <c r="R25" s="85">
        <f t="shared" si="12"/>
        <v>1.06519591613983</v>
      </c>
      <c r="S25" s="85">
        <f t="shared" si="13"/>
        <v>1.06110043216551</v>
      </c>
      <c r="T25" s="85">
        <f t="shared" si="14"/>
        <v>1.06406435962737</v>
      </c>
      <c r="U25" s="85">
        <f t="shared" si="15"/>
        <v>1.04487085930597</v>
      </c>
      <c r="X25" s="114">
        <v>10511</v>
      </c>
      <c r="Y25" s="109">
        <v>548</v>
      </c>
      <c r="Z25" s="109">
        <v>86</v>
      </c>
      <c r="AA25" s="109">
        <v>43</v>
      </c>
      <c r="AB25" s="109">
        <v>107</v>
      </c>
      <c r="AC25" s="85" t="s">
        <v>165</v>
      </c>
    </row>
    <row r="26" ht="14.25" spans="1:29">
      <c r="A26" s="92">
        <v>10202</v>
      </c>
      <c r="B26" s="86">
        <f t="shared" si="0"/>
        <v>46</v>
      </c>
      <c r="C26" s="86">
        <f t="shared" si="1"/>
        <v>209.442906997584</v>
      </c>
      <c r="D26" s="86">
        <f t="shared" si="8"/>
        <v>209</v>
      </c>
      <c r="E26" s="86">
        <f t="shared" si="2"/>
        <v>19</v>
      </c>
      <c r="F26" s="87">
        <f t="shared" si="3"/>
        <v>78.8695558076357</v>
      </c>
      <c r="G26" s="86">
        <f t="shared" si="9"/>
        <v>79</v>
      </c>
      <c r="H26" s="86">
        <f t="shared" si="4"/>
        <v>230</v>
      </c>
      <c r="I26" s="86">
        <f t="shared" si="5"/>
        <v>1020.8392560407</v>
      </c>
      <c r="J26" s="86">
        <f t="shared" si="10"/>
        <v>1021</v>
      </c>
      <c r="K26" s="86">
        <f t="shared" si="6"/>
        <v>45</v>
      </c>
      <c r="L26" s="86">
        <f t="shared" si="7"/>
        <v>129.037317544557</v>
      </c>
      <c r="M26" s="86">
        <f t="shared" si="11"/>
        <v>129</v>
      </c>
      <c r="N26" s="104">
        <v>25</v>
      </c>
      <c r="O26" s="104"/>
      <c r="P26" s="104"/>
      <c r="Q26" s="92" t="s">
        <v>44</v>
      </c>
      <c r="R26" s="85">
        <f t="shared" si="12"/>
        <v>1.06519591613983</v>
      </c>
      <c r="S26" s="85">
        <f t="shared" si="13"/>
        <v>1.06110043216551</v>
      </c>
      <c r="T26" s="85">
        <f t="shared" si="14"/>
        <v>1.06406435962737</v>
      </c>
      <c r="U26" s="85">
        <f t="shared" si="15"/>
        <v>1.04487085930597</v>
      </c>
      <c r="X26" s="114">
        <v>10512</v>
      </c>
      <c r="Y26" s="109">
        <v>510</v>
      </c>
      <c r="Z26" s="109">
        <v>100</v>
      </c>
      <c r="AA26" s="109">
        <v>41</v>
      </c>
      <c r="AB26" s="109">
        <v>100</v>
      </c>
      <c r="AC26" s="85" t="s">
        <v>168</v>
      </c>
    </row>
    <row r="27" ht="14.25" spans="1:29">
      <c r="A27" s="92">
        <v>10301</v>
      </c>
      <c r="B27" s="86">
        <f t="shared" si="0"/>
        <v>57</v>
      </c>
      <c r="C27" s="86">
        <f t="shared" si="1"/>
        <v>312.42950592026</v>
      </c>
      <c r="D27" s="86">
        <f t="shared" si="8"/>
        <v>312</v>
      </c>
      <c r="E27" s="86">
        <f t="shared" si="2"/>
        <v>23</v>
      </c>
      <c r="F27" s="87">
        <f t="shared" si="3"/>
        <v>106.808183520148</v>
      </c>
      <c r="G27" s="86">
        <f t="shared" si="9"/>
        <v>107</v>
      </c>
      <c r="H27" s="86">
        <f t="shared" si="4"/>
        <v>285</v>
      </c>
      <c r="I27" s="86">
        <f t="shared" si="5"/>
        <v>1481.6596260767</v>
      </c>
      <c r="J27" s="86">
        <f t="shared" si="10"/>
        <v>1482</v>
      </c>
      <c r="K27" s="86">
        <f t="shared" si="6"/>
        <v>58</v>
      </c>
      <c r="L27" s="86">
        <f t="shared" si="7"/>
        <v>187.050030784678</v>
      </c>
      <c r="M27" s="86">
        <f t="shared" si="11"/>
        <v>187</v>
      </c>
      <c r="N27" s="104">
        <v>26</v>
      </c>
      <c r="O27" s="104"/>
      <c r="P27" s="104"/>
      <c r="Q27" s="92" t="s">
        <v>65</v>
      </c>
      <c r="R27" s="85">
        <f t="shared" si="12"/>
        <v>1.07042215044642</v>
      </c>
      <c r="S27" s="85">
        <f t="shared" si="13"/>
        <v>1.0633471409835</v>
      </c>
      <c r="T27" s="85">
        <f t="shared" si="14"/>
        <v>1.06815958879752</v>
      </c>
      <c r="U27" s="85">
        <f t="shared" si="15"/>
        <v>1.04795151927298</v>
      </c>
      <c r="X27" s="109">
        <v>20101</v>
      </c>
      <c r="Y27" s="109">
        <v>165</v>
      </c>
      <c r="Z27" s="109">
        <v>35</v>
      </c>
      <c r="AA27" s="109">
        <v>13</v>
      </c>
      <c r="AB27" s="109">
        <v>34</v>
      </c>
      <c r="AC27" s="85" t="s">
        <v>46</v>
      </c>
    </row>
    <row r="28" ht="14.25" spans="1:29">
      <c r="A28" s="92">
        <v>10302</v>
      </c>
      <c r="B28" s="86">
        <f t="shared" si="0"/>
        <v>57</v>
      </c>
      <c r="C28" s="86">
        <f t="shared" si="1"/>
        <v>334.431463590078</v>
      </c>
      <c r="D28" s="86">
        <f t="shared" si="8"/>
        <v>334</v>
      </c>
      <c r="E28" s="86">
        <f t="shared" si="2"/>
        <v>23</v>
      </c>
      <c r="F28" s="87">
        <f t="shared" si="3"/>
        <v>113.57417657979</v>
      </c>
      <c r="G28" s="86">
        <f t="shared" si="9"/>
        <v>114</v>
      </c>
      <c r="H28" s="86">
        <f t="shared" si="4"/>
        <v>285</v>
      </c>
      <c r="I28" s="86">
        <f t="shared" si="5"/>
        <v>1582.64893692797</v>
      </c>
      <c r="J28" s="86">
        <f t="shared" si="10"/>
        <v>1583</v>
      </c>
      <c r="K28" s="86">
        <f t="shared" si="6"/>
        <v>58</v>
      </c>
      <c r="L28" s="86">
        <f t="shared" si="7"/>
        <v>196.019363940861</v>
      </c>
      <c r="M28" s="86">
        <f t="shared" si="11"/>
        <v>196</v>
      </c>
      <c r="N28" s="104">
        <v>27</v>
      </c>
      <c r="O28" s="104"/>
      <c r="P28" s="104"/>
      <c r="Q28" s="92" t="s">
        <v>65</v>
      </c>
      <c r="R28" s="85">
        <f t="shared" si="12"/>
        <v>1.07042215044642</v>
      </c>
      <c r="S28" s="85">
        <f t="shared" si="13"/>
        <v>1.0633471409835</v>
      </c>
      <c r="T28" s="85">
        <f t="shared" si="14"/>
        <v>1.06815958879752</v>
      </c>
      <c r="U28" s="85">
        <f t="shared" si="15"/>
        <v>1.04795151927298</v>
      </c>
      <c r="X28" s="109">
        <v>20201</v>
      </c>
      <c r="Y28" s="109">
        <v>221</v>
      </c>
      <c r="Z28" s="109">
        <v>46</v>
      </c>
      <c r="AA28" s="109">
        <v>18</v>
      </c>
      <c r="AB28" s="109">
        <v>46</v>
      </c>
      <c r="AC28" s="85" t="s">
        <v>82</v>
      </c>
    </row>
    <row r="29" ht="14.25" spans="1:29">
      <c r="A29" s="92">
        <v>10303</v>
      </c>
      <c r="B29" s="86">
        <f t="shared" si="0"/>
        <v>40</v>
      </c>
      <c r="C29" s="86">
        <f t="shared" si="1"/>
        <v>146.482343126646</v>
      </c>
      <c r="D29" s="86">
        <f t="shared" si="8"/>
        <v>146</v>
      </c>
      <c r="E29" s="86">
        <f t="shared" si="2"/>
        <v>25</v>
      </c>
      <c r="F29" s="87">
        <f t="shared" si="3"/>
        <v>69.2311928354738</v>
      </c>
      <c r="G29" s="86">
        <f t="shared" si="9"/>
        <v>69</v>
      </c>
      <c r="H29" s="86">
        <f t="shared" si="4"/>
        <v>334</v>
      </c>
      <c r="I29" s="86">
        <f t="shared" si="5"/>
        <v>1039.65768601089</v>
      </c>
      <c r="J29" s="86">
        <f t="shared" si="10"/>
        <v>1040</v>
      </c>
      <c r="K29" s="86">
        <f t="shared" si="6"/>
        <v>59</v>
      </c>
      <c r="L29" s="86">
        <f t="shared" si="7"/>
        <v>119.702835331379</v>
      </c>
      <c r="M29" s="86">
        <f t="shared" si="11"/>
        <v>120</v>
      </c>
      <c r="N29" s="104">
        <v>28</v>
      </c>
      <c r="O29" s="104"/>
      <c r="P29" s="104"/>
      <c r="Q29" s="92" t="s">
        <v>72</v>
      </c>
      <c r="R29" s="85">
        <f t="shared" si="12"/>
        <v>1.04924936326456</v>
      </c>
      <c r="S29" s="85">
        <f t="shared" si="13"/>
        <v>1.03844564797441</v>
      </c>
      <c r="T29" s="85">
        <f t="shared" si="14"/>
        <v>1.04295264286469</v>
      </c>
      <c r="U29" s="85">
        <f t="shared" si="15"/>
        <v>1.02654908321322</v>
      </c>
      <c r="X29" s="109">
        <v>20202</v>
      </c>
      <c r="Y29" s="109">
        <v>242</v>
      </c>
      <c r="Z29" s="109">
        <v>40</v>
      </c>
      <c r="AA29" s="109">
        <v>18</v>
      </c>
      <c r="AB29" s="109">
        <v>47</v>
      </c>
      <c r="AC29" s="85" t="s">
        <v>86</v>
      </c>
    </row>
    <row r="30" ht="14.25" spans="1:29">
      <c r="A30" s="92">
        <v>10304</v>
      </c>
      <c r="B30" s="86">
        <f t="shared" si="0"/>
        <v>57</v>
      </c>
      <c r="C30" s="86">
        <f t="shared" si="1"/>
        <v>383.192768301779</v>
      </c>
      <c r="D30" s="86">
        <f t="shared" si="8"/>
        <v>383</v>
      </c>
      <c r="E30" s="86">
        <f t="shared" si="2"/>
        <v>23</v>
      </c>
      <c r="F30" s="87">
        <f t="shared" si="3"/>
        <v>128.419132632544</v>
      </c>
      <c r="G30" s="86">
        <f t="shared" si="9"/>
        <v>128</v>
      </c>
      <c r="H30" s="86">
        <f t="shared" si="4"/>
        <v>285</v>
      </c>
      <c r="I30" s="86">
        <f t="shared" si="5"/>
        <v>1805.74689735738</v>
      </c>
      <c r="J30" s="86">
        <f t="shared" si="10"/>
        <v>1806</v>
      </c>
      <c r="K30" s="86">
        <f t="shared" si="6"/>
        <v>58</v>
      </c>
      <c r="L30" s="86">
        <f t="shared" si="7"/>
        <v>215.268933328394</v>
      </c>
      <c r="M30" s="86">
        <f t="shared" si="11"/>
        <v>215</v>
      </c>
      <c r="N30" s="104">
        <v>29</v>
      </c>
      <c r="O30" s="104"/>
      <c r="P30" s="104"/>
      <c r="Q30" s="92" t="s">
        <v>65</v>
      </c>
      <c r="R30" s="85">
        <f t="shared" si="12"/>
        <v>1.07042215044642</v>
      </c>
      <c r="S30" s="85">
        <f t="shared" si="13"/>
        <v>1.0633471409835</v>
      </c>
      <c r="T30" s="85">
        <f t="shared" si="14"/>
        <v>1.06815958879752</v>
      </c>
      <c r="U30" s="85">
        <f t="shared" si="15"/>
        <v>1.04795151927298</v>
      </c>
      <c r="X30" s="109">
        <v>20301</v>
      </c>
      <c r="Y30" s="109">
        <v>285</v>
      </c>
      <c r="Z30" s="109">
        <v>60</v>
      </c>
      <c r="AA30" s="109">
        <v>23</v>
      </c>
      <c r="AB30" s="109">
        <v>58</v>
      </c>
      <c r="AC30" s="85" t="s">
        <v>89</v>
      </c>
    </row>
    <row r="31" ht="14.25" spans="1:29">
      <c r="A31" s="92">
        <v>10305</v>
      </c>
      <c r="B31" s="86">
        <f t="shared" si="0"/>
        <v>58</v>
      </c>
      <c r="C31" s="86">
        <f t="shared" si="1"/>
        <v>362.145658078854</v>
      </c>
      <c r="D31" s="86">
        <f t="shared" si="8"/>
        <v>362</v>
      </c>
      <c r="E31" s="86">
        <f t="shared" si="2"/>
        <v>24</v>
      </c>
      <c r="F31" s="87">
        <f t="shared" si="3"/>
        <v>134.013790992478</v>
      </c>
      <c r="G31" s="86">
        <f t="shared" si="9"/>
        <v>134</v>
      </c>
      <c r="H31" s="86">
        <f t="shared" si="4"/>
        <v>291</v>
      </c>
      <c r="I31" s="86">
        <f t="shared" si="5"/>
        <v>1761.82188325092</v>
      </c>
      <c r="J31" s="86">
        <f t="shared" si="10"/>
        <v>1762</v>
      </c>
      <c r="K31" s="86">
        <f t="shared" si="6"/>
        <v>57</v>
      </c>
      <c r="L31" s="86">
        <f t="shared" si="7"/>
        <v>203.559208764924</v>
      </c>
      <c r="M31" s="86">
        <f t="shared" si="11"/>
        <v>204</v>
      </c>
      <c r="N31" s="104">
        <v>30</v>
      </c>
      <c r="O31" s="104"/>
      <c r="P31" s="104"/>
      <c r="Q31" s="92" t="s">
        <v>44</v>
      </c>
      <c r="R31" s="85">
        <f t="shared" si="12"/>
        <v>1.06519591613983</v>
      </c>
      <c r="S31" s="85">
        <f t="shared" si="13"/>
        <v>1.06110043216551</v>
      </c>
      <c r="T31" s="85">
        <f t="shared" si="14"/>
        <v>1.06406435962737</v>
      </c>
      <c r="U31" s="85">
        <f t="shared" si="15"/>
        <v>1.04487085930597</v>
      </c>
      <c r="X31" s="109">
        <v>20302</v>
      </c>
      <c r="Y31" s="109">
        <v>328</v>
      </c>
      <c r="Z31" s="109">
        <v>41</v>
      </c>
      <c r="AA31" s="109">
        <v>24</v>
      </c>
      <c r="AB31" s="109">
        <v>60</v>
      </c>
      <c r="AC31" s="85" t="s">
        <v>92</v>
      </c>
    </row>
    <row r="32" ht="14.25" spans="1:29">
      <c r="A32" s="92">
        <v>20101</v>
      </c>
      <c r="B32" s="86">
        <f t="shared" si="0"/>
        <v>35</v>
      </c>
      <c r="C32" s="86">
        <f t="shared" si="1"/>
        <v>232.783838985652</v>
      </c>
      <c r="D32" s="86">
        <f t="shared" si="8"/>
        <v>233</v>
      </c>
      <c r="E32" s="86">
        <f t="shared" si="2"/>
        <v>13</v>
      </c>
      <c r="F32" s="87">
        <f t="shared" si="3"/>
        <v>77.0261329165557</v>
      </c>
      <c r="G32" s="86">
        <f t="shared" si="9"/>
        <v>77</v>
      </c>
      <c r="H32" s="86">
        <f t="shared" si="4"/>
        <v>165</v>
      </c>
      <c r="I32" s="86">
        <f t="shared" si="5"/>
        <v>1062.96961926637</v>
      </c>
      <c r="J32" s="86">
        <f t="shared" si="10"/>
        <v>1063</v>
      </c>
      <c r="K32" s="86">
        <f t="shared" si="6"/>
        <v>34</v>
      </c>
      <c r="L32" s="86">
        <f t="shared" si="7"/>
        <v>126.869559701454</v>
      </c>
      <c r="M32" s="86">
        <f t="shared" si="11"/>
        <v>127</v>
      </c>
      <c r="N32" s="104">
        <v>31</v>
      </c>
      <c r="O32" s="104"/>
      <c r="P32" s="104"/>
      <c r="Q32" s="92" t="s">
        <v>44</v>
      </c>
      <c r="R32" s="85">
        <f t="shared" si="12"/>
        <v>1.06519591613983</v>
      </c>
      <c r="S32" s="85">
        <f t="shared" si="13"/>
        <v>1.06110043216551</v>
      </c>
      <c r="T32" s="85">
        <f t="shared" si="14"/>
        <v>1.06406435962737</v>
      </c>
      <c r="U32" s="85">
        <f t="shared" si="15"/>
        <v>1.04487085930597</v>
      </c>
      <c r="X32" s="109">
        <v>20303</v>
      </c>
      <c r="Y32" s="109">
        <v>328</v>
      </c>
      <c r="Z32" s="109">
        <v>41</v>
      </c>
      <c r="AA32" s="109">
        <v>24</v>
      </c>
      <c r="AB32" s="109">
        <v>60</v>
      </c>
      <c r="AC32" s="85" t="s">
        <v>95</v>
      </c>
    </row>
    <row r="33" ht="14.25" spans="1:29">
      <c r="A33" s="92">
        <v>20201</v>
      </c>
      <c r="B33" s="86">
        <f t="shared" si="0"/>
        <v>46</v>
      </c>
      <c r="C33" s="86">
        <f t="shared" si="1"/>
        <v>379.284891035342</v>
      </c>
      <c r="D33" s="86">
        <f t="shared" si="8"/>
        <v>379</v>
      </c>
      <c r="E33" s="86">
        <f t="shared" si="2"/>
        <v>18</v>
      </c>
      <c r="F33" s="87">
        <f t="shared" si="3"/>
        <v>120.836908170672</v>
      </c>
      <c r="G33" s="86">
        <f t="shared" si="9"/>
        <v>121</v>
      </c>
      <c r="H33" s="86">
        <f t="shared" si="4"/>
        <v>221</v>
      </c>
      <c r="I33" s="86">
        <f t="shared" si="5"/>
        <v>1706.525261325</v>
      </c>
      <c r="J33" s="86">
        <f t="shared" si="10"/>
        <v>1707</v>
      </c>
      <c r="K33" s="86">
        <f t="shared" si="6"/>
        <v>46</v>
      </c>
      <c r="L33" s="86">
        <f t="shared" si="7"/>
        <v>196.487429818812</v>
      </c>
      <c r="M33" s="86">
        <f t="shared" si="11"/>
        <v>196</v>
      </c>
      <c r="N33" s="104">
        <v>32</v>
      </c>
      <c r="O33" s="104"/>
      <c r="P33" s="104"/>
      <c r="Q33" s="92" t="s">
        <v>65</v>
      </c>
      <c r="R33" s="85">
        <f t="shared" si="12"/>
        <v>1.07042215044642</v>
      </c>
      <c r="S33" s="85">
        <f t="shared" si="13"/>
        <v>1.0633471409835</v>
      </c>
      <c r="T33" s="85">
        <f t="shared" si="14"/>
        <v>1.06815958879752</v>
      </c>
      <c r="U33" s="85">
        <f t="shared" si="15"/>
        <v>1.04795151927298</v>
      </c>
      <c r="X33" s="109">
        <v>20304</v>
      </c>
      <c r="Y33" s="109">
        <v>279</v>
      </c>
      <c r="Z33" s="109">
        <v>59</v>
      </c>
      <c r="AA33" s="109">
        <v>22</v>
      </c>
      <c r="AB33" s="109">
        <v>59</v>
      </c>
      <c r="AC33" s="85" t="s">
        <v>98</v>
      </c>
    </row>
    <row r="34" ht="14.25" spans="1:29">
      <c r="A34" s="92">
        <v>20202</v>
      </c>
      <c r="B34" s="86">
        <f t="shared" si="0"/>
        <v>40</v>
      </c>
      <c r="C34" s="86">
        <f t="shared" si="1"/>
        <v>174.298360038824</v>
      </c>
      <c r="D34" s="86">
        <f t="shared" si="8"/>
        <v>174</v>
      </c>
      <c r="E34" s="86">
        <f t="shared" si="2"/>
        <v>18</v>
      </c>
      <c r="F34" s="87">
        <f t="shared" si="3"/>
        <v>59.6006488952202</v>
      </c>
      <c r="G34" s="86">
        <f t="shared" si="9"/>
        <v>60</v>
      </c>
      <c r="H34" s="86">
        <f t="shared" si="4"/>
        <v>242</v>
      </c>
      <c r="I34" s="86">
        <f t="shared" si="5"/>
        <v>943.529166859678</v>
      </c>
      <c r="J34" s="86">
        <f t="shared" si="10"/>
        <v>944</v>
      </c>
      <c r="K34" s="86">
        <f t="shared" si="6"/>
        <v>47</v>
      </c>
      <c r="L34" s="86">
        <f t="shared" si="7"/>
        <v>109.498186676269</v>
      </c>
      <c r="M34" s="86">
        <f t="shared" si="11"/>
        <v>109</v>
      </c>
      <c r="N34" s="104">
        <v>33</v>
      </c>
      <c r="O34" s="104"/>
      <c r="P34" s="104"/>
      <c r="Q34" s="112" t="s">
        <v>85</v>
      </c>
      <c r="R34" s="85">
        <f t="shared" si="12"/>
        <v>1.04707078185324</v>
      </c>
      <c r="S34" s="85">
        <f t="shared" si="13"/>
        <v>1.03812422981814</v>
      </c>
      <c r="T34" s="85">
        <f t="shared" si="14"/>
        <v>1.04343854065524</v>
      </c>
      <c r="U34" s="85">
        <f t="shared" si="15"/>
        <v>1.0267823824098</v>
      </c>
      <c r="X34" s="109">
        <v>20305</v>
      </c>
      <c r="Y34" s="109">
        <v>279</v>
      </c>
      <c r="Z34" s="109">
        <v>59</v>
      </c>
      <c r="AA34" s="109">
        <v>22</v>
      </c>
      <c r="AB34" s="109">
        <v>59</v>
      </c>
      <c r="AC34" s="85" t="s">
        <v>101</v>
      </c>
    </row>
    <row r="35" ht="14.25" spans="1:29">
      <c r="A35" s="92">
        <v>20301</v>
      </c>
      <c r="B35" s="86">
        <f t="shared" si="0"/>
        <v>60</v>
      </c>
      <c r="C35" s="86">
        <f t="shared" si="1"/>
        <v>482.308049712039</v>
      </c>
      <c r="D35" s="86">
        <f t="shared" si="8"/>
        <v>482</v>
      </c>
      <c r="E35" s="86">
        <f t="shared" si="2"/>
        <v>23</v>
      </c>
      <c r="F35" s="87">
        <f t="shared" si="3"/>
        <v>162.81411492159</v>
      </c>
      <c r="G35" s="86">
        <f t="shared" si="9"/>
        <v>163</v>
      </c>
      <c r="H35" s="86">
        <f t="shared" si="4"/>
        <v>285</v>
      </c>
      <c r="I35" s="86">
        <f t="shared" si="5"/>
        <v>2212.00171178407</v>
      </c>
      <c r="J35" s="86">
        <f t="shared" si="10"/>
        <v>2212</v>
      </c>
      <c r="K35" s="86">
        <f t="shared" si="6"/>
        <v>58</v>
      </c>
      <c r="L35" s="86">
        <f t="shared" si="7"/>
        <v>246.884804701324</v>
      </c>
      <c r="M35" s="86">
        <f t="shared" si="11"/>
        <v>247</v>
      </c>
      <c r="N35" s="104">
        <v>34</v>
      </c>
      <c r="O35" s="104"/>
      <c r="P35" s="104"/>
      <c r="Q35" s="92" t="s">
        <v>44</v>
      </c>
      <c r="R35" s="85">
        <f t="shared" si="12"/>
        <v>1.06519591613983</v>
      </c>
      <c r="S35" s="85">
        <f t="shared" si="13"/>
        <v>1.06110043216551</v>
      </c>
      <c r="T35" s="85">
        <f t="shared" si="14"/>
        <v>1.06406435962737</v>
      </c>
      <c r="U35" s="85">
        <f t="shared" si="15"/>
        <v>1.04487085930597</v>
      </c>
      <c r="X35" s="115">
        <v>20401</v>
      </c>
      <c r="Y35" s="109">
        <v>350</v>
      </c>
      <c r="Z35" s="109">
        <v>74</v>
      </c>
      <c r="AA35" s="109">
        <v>28</v>
      </c>
      <c r="AB35" s="109">
        <v>71</v>
      </c>
      <c r="AC35" s="85" t="s">
        <v>295</v>
      </c>
    </row>
    <row r="36" ht="14.25" spans="1:29">
      <c r="A36" s="92">
        <v>20302</v>
      </c>
      <c r="B36" s="86">
        <f t="shared" si="0"/>
        <v>41</v>
      </c>
      <c r="C36" s="86">
        <f t="shared" si="1"/>
        <v>210.213277763436</v>
      </c>
      <c r="D36" s="86">
        <f t="shared" si="8"/>
        <v>210</v>
      </c>
      <c r="E36" s="86">
        <f t="shared" si="2"/>
        <v>24</v>
      </c>
      <c r="F36" s="87">
        <f t="shared" si="3"/>
        <v>86.5484793162384</v>
      </c>
      <c r="G36" s="86">
        <f t="shared" si="9"/>
        <v>87</v>
      </c>
      <c r="H36" s="86">
        <f t="shared" si="4"/>
        <v>328</v>
      </c>
      <c r="I36" s="86">
        <f t="shared" si="5"/>
        <v>1370.47105718789</v>
      </c>
      <c r="J36" s="86">
        <f t="shared" si="10"/>
        <v>1370</v>
      </c>
      <c r="K36" s="86">
        <f t="shared" si="6"/>
        <v>60</v>
      </c>
      <c r="L36" s="86">
        <f t="shared" si="7"/>
        <v>146.238496195077</v>
      </c>
      <c r="M36" s="86">
        <f t="shared" si="11"/>
        <v>146</v>
      </c>
      <c r="N36" s="104">
        <v>35</v>
      </c>
      <c r="O36" s="104"/>
      <c r="P36" s="104"/>
      <c r="Q36" s="92" t="s">
        <v>72</v>
      </c>
      <c r="R36" s="85">
        <f t="shared" si="12"/>
        <v>1.04924936326456</v>
      </c>
      <c r="S36" s="85">
        <f t="shared" si="13"/>
        <v>1.03844564797441</v>
      </c>
      <c r="T36" s="85">
        <f t="shared" si="14"/>
        <v>1.04295264286469</v>
      </c>
      <c r="U36" s="85">
        <f t="shared" si="15"/>
        <v>1.02654908321322</v>
      </c>
      <c r="X36" s="115">
        <v>20402</v>
      </c>
      <c r="Y36" s="109">
        <v>343</v>
      </c>
      <c r="Z36" s="109">
        <v>72</v>
      </c>
      <c r="AA36" s="109">
        <v>27</v>
      </c>
      <c r="AB36" s="109">
        <v>72</v>
      </c>
      <c r="AC36" s="85" t="s">
        <v>296</v>
      </c>
    </row>
    <row r="37" ht="14.25" spans="1:29">
      <c r="A37" s="92">
        <v>20303</v>
      </c>
      <c r="B37" s="86">
        <f t="shared" si="0"/>
        <v>41</v>
      </c>
      <c r="C37" s="86">
        <f t="shared" si="1"/>
        <v>373.952208240726</v>
      </c>
      <c r="D37" s="86">
        <f t="shared" si="8"/>
        <v>374</v>
      </c>
      <c r="E37" s="86">
        <f t="shared" si="2"/>
        <v>24</v>
      </c>
      <c r="F37" s="87">
        <f t="shared" si="3"/>
        <v>191.288314821507</v>
      </c>
      <c r="G37" s="86">
        <f t="shared" si="9"/>
        <v>191</v>
      </c>
      <c r="H37" s="86">
        <f t="shared" si="4"/>
        <v>328</v>
      </c>
      <c r="I37" s="86">
        <f t="shared" si="5"/>
        <v>2882.37336706273</v>
      </c>
      <c r="J37" s="86">
        <f t="shared" si="10"/>
        <v>2882</v>
      </c>
      <c r="K37" s="86">
        <f t="shared" si="6"/>
        <v>60</v>
      </c>
      <c r="L37" s="86">
        <f t="shared" si="7"/>
        <v>278.832152857798</v>
      </c>
      <c r="M37" s="86">
        <f t="shared" si="11"/>
        <v>279</v>
      </c>
      <c r="N37" s="104">
        <v>36</v>
      </c>
      <c r="O37" s="104"/>
      <c r="P37" s="104"/>
      <c r="Q37" s="92" t="s">
        <v>44</v>
      </c>
      <c r="R37" s="85">
        <f t="shared" si="12"/>
        <v>1.06519591613983</v>
      </c>
      <c r="S37" s="85">
        <f t="shared" si="13"/>
        <v>1.06110043216551</v>
      </c>
      <c r="T37" s="85">
        <f t="shared" si="14"/>
        <v>1.06406435962737</v>
      </c>
      <c r="U37" s="85">
        <f t="shared" si="15"/>
        <v>1.04487085930597</v>
      </c>
      <c r="X37" s="115">
        <v>20403</v>
      </c>
      <c r="Y37" s="109">
        <v>403</v>
      </c>
      <c r="Z37" s="109">
        <v>50</v>
      </c>
      <c r="AA37" s="109">
        <v>29</v>
      </c>
      <c r="AB37" s="109">
        <v>74</v>
      </c>
      <c r="AC37" s="85" t="s">
        <v>297</v>
      </c>
    </row>
    <row r="38" ht="14.25" spans="1:29">
      <c r="A38" s="92">
        <v>20304</v>
      </c>
      <c r="B38" s="86">
        <f t="shared" si="0"/>
        <v>59</v>
      </c>
      <c r="C38" s="86">
        <f t="shared" si="1"/>
        <v>683.652112290011</v>
      </c>
      <c r="D38" s="86">
        <f t="shared" si="8"/>
        <v>684</v>
      </c>
      <c r="E38" s="86">
        <f t="shared" si="2"/>
        <v>22</v>
      </c>
      <c r="F38" s="87">
        <f t="shared" si="3"/>
        <v>200.782158542145</v>
      </c>
      <c r="G38" s="86">
        <f t="shared" si="9"/>
        <v>201</v>
      </c>
      <c r="H38" s="86">
        <f t="shared" si="4"/>
        <v>279</v>
      </c>
      <c r="I38" s="86">
        <f t="shared" si="5"/>
        <v>2995.74862321518</v>
      </c>
      <c r="J38" s="86">
        <f t="shared" si="10"/>
        <v>2996</v>
      </c>
      <c r="K38" s="86">
        <f t="shared" si="6"/>
        <v>59</v>
      </c>
      <c r="L38" s="86">
        <f t="shared" si="7"/>
        <v>318.518681925023</v>
      </c>
      <c r="M38" s="86">
        <f t="shared" si="11"/>
        <v>319</v>
      </c>
      <c r="N38" s="104">
        <v>37</v>
      </c>
      <c r="O38" s="104"/>
      <c r="P38" s="104"/>
      <c r="Q38" s="92" t="s">
        <v>65</v>
      </c>
      <c r="R38" s="85">
        <f t="shared" si="12"/>
        <v>1.07042215044642</v>
      </c>
      <c r="S38" s="85">
        <f t="shared" si="13"/>
        <v>1.0633471409835</v>
      </c>
      <c r="T38" s="85">
        <f t="shared" si="14"/>
        <v>1.06815958879752</v>
      </c>
      <c r="U38" s="85">
        <f t="shared" si="15"/>
        <v>1.04795151927298</v>
      </c>
      <c r="X38" s="115">
        <v>20404</v>
      </c>
      <c r="Y38" s="109">
        <v>403</v>
      </c>
      <c r="Z38" s="109">
        <v>50</v>
      </c>
      <c r="AA38" s="109">
        <v>29</v>
      </c>
      <c r="AB38" s="109">
        <v>74</v>
      </c>
      <c r="AC38" s="85" t="s">
        <v>298</v>
      </c>
    </row>
    <row r="39" ht="14.25" spans="1:29">
      <c r="A39" s="92">
        <v>20305</v>
      </c>
      <c r="B39" s="86">
        <f t="shared" si="0"/>
        <v>59</v>
      </c>
      <c r="C39" s="86">
        <f t="shared" si="1"/>
        <v>731.796364194711</v>
      </c>
      <c r="D39" s="86">
        <f t="shared" si="8"/>
        <v>732</v>
      </c>
      <c r="E39" s="86">
        <f t="shared" si="2"/>
        <v>22</v>
      </c>
      <c r="F39" s="87">
        <f t="shared" si="3"/>
        <v>213.501134246286</v>
      </c>
      <c r="G39" s="86">
        <f t="shared" si="9"/>
        <v>214</v>
      </c>
      <c r="H39" s="86">
        <f t="shared" si="4"/>
        <v>279</v>
      </c>
      <c r="I39" s="86">
        <f t="shared" si="5"/>
        <v>3199.93761751426</v>
      </c>
      <c r="J39" s="86">
        <f t="shared" si="10"/>
        <v>3200</v>
      </c>
      <c r="K39" s="86">
        <f t="shared" si="6"/>
        <v>59</v>
      </c>
      <c r="L39" s="86">
        <f t="shared" si="7"/>
        <v>333.792136640155</v>
      </c>
      <c r="M39" s="86">
        <f t="shared" si="11"/>
        <v>334</v>
      </c>
      <c r="N39" s="104">
        <v>38</v>
      </c>
      <c r="O39" s="104"/>
      <c r="P39" s="104"/>
      <c r="Q39" s="92" t="s">
        <v>65</v>
      </c>
      <c r="R39" s="85">
        <f t="shared" si="12"/>
        <v>1.07042215044642</v>
      </c>
      <c r="S39" s="85">
        <f t="shared" si="13"/>
        <v>1.0633471409835</v>
      </c>
      <c r="T39" s="85">
        <f t="shared" si="14"/>
        <v>1.06815958879752</v>
      </c>
      <c r="U39" s="85">
        <f t="shared" si="15"/>
        <v>1.04795151927298</v>
      </c>
      <c r="X39" s="115">
        <v>20405</v>
      </c>
      <c r="Y39" s="109">
        <v>343</v>
      </c>
      <c r="Z39" s="109">
        <v>72</v>
      </c>
      <c r="AA39" s="109">
        <v>27</v>
      </c>
      <c r="AB39" s="109">
        <v>72</v>
      </c>
      <c r="AC39" s="85" t="s">
        <v>299</v>
      </c>
    </row>
    <row r="40" ht="14.25" spans="1:29">
      <c r="A40" s="92">
        <v>30101</v>
      </c>
      <c r="B40" s="86">
        <f t="shared" si="0"/>
        <v>0</v>
      </c>
      <c r="C40" s="86">
        <f t="shared" si="1"/>
        <v>0</v>
      </c>
      <c r="D40" s="86">
        <f t="shared" si="8"/>
        <v>0</v>
      </c>
      <c r="E40" s="86">
        <f t="shared" si="2"/>
        <v>0</v>
      </c>
      <c r="F40" s="87">
        <f t="shared" si="3"/>
        <v>0</v>
      </c>
      <c r="G40" s="86">
        <f t="shared" si="9"/>
        <v>0</v>
      </c>
      <c r="H40" s="86">
        <f t="shared" si="4"/>
        <v>0</v>
      </c>
      <c r="I40" s="86">
        <f t="shared" si="5"/>
        <v>0</v>
      </c>
      <c r="J40" s="86">
        <f t="shared" si="10"/>
        <v>0</v>
      </c>
      <c r="K40" s="86">
        <f t="shared" si="6"/>
        <v>0</v>
      </c>
      <c r="L40" s="86">
        <f t="shared" si="7"/>
        <v>0</v>
      </c>
      <c r="M40" s="86">
        <f t="shared" si="11"/>
        <v>0</v>
      </c>
      <c r="N40" s="104">
        <v>39</v>
      </c>
      <c r="O40" s="104"/>
      <c r="P40" s="104"/>
      <c r="Q40" s="92" t="s">
        <v>65</v>
      </c>
      <c r="R40" s="85">
        <f t="shared" si="12"/>
        <v>1.07042215044642</v>
      </c>
      <c r="S40" s="85">
        <f t="shared" si="13"/>
        <v>1.0633471409835</v>
      </c>
      <c r="T40" s="85">
        <f t="shared" si="14"/>
        <v>1.06815958879752</v>
      </c>
      <c r="U40" s="85">
        <f t="shared" si="15"/>
        <v>1.04795151927298</v>
      </c>
      <c r="X40" s="116">
        <v>20501</v>
      </c>
      <c r="Y40" s="109">
        <v>500</v>
      </c>
      <c r="Z40" s="109">
        <v>105</v>
      </c>
      <c r="AA40" s="109">
        <v>40</v>
      </c>
      <c r="AB40" s="109">
        <v>102</v>
      </c>
      <c r="AC40" s="85" t="s">
        <v>172</v>
      </c>
    </row>
    <row r="41" ht="14.25" spans="1:29">
      <c r="A41" s="92">
        <v>30201</v>
      </c>
      <c r="B41" s="86">
        <f t="shared" si="0"/>
        <v>41</v>
      </c>
      <c r="C41" s="86">
        <f t="shared" si="1"/>
        <v>246.518463807936</v>
      </c>
      <c r="D41" s="86">
        <f t="shared" si="8"/>
        <v>247</v>
      </c>
      <c r="E41" s="86">
        <f t="shared" si="2"/>
        <v>18</v>
      </c>
      <c r="F41" s="87">
        <f t="shared" si="3"/>
        <v>77.445516632113</v>
      </c>
      <c r="G41" s="86">
        <f t="shared" si="9"/>
        <v>77</v>
      </c>
      <c r="H41" s="86">
        <f t="shared" si="4"/>
        <v>237</v>
      </c>
      <c r="I41" s="86">
        <f t="shared" si="5"/>
        <v>1244.38975511953</v>
      </c>
      <c r="J41" s="86">
        <f t="shared" si="10"/>
        <v>1244</v>
      </c>
      <c r="K41" s="86">
        <f t="shared" si="6"/>
        <v>48</v>
      </c>
      <c r="L41" s="86">
        <f t="shared" si="7"/>
        <v>134.554790852224</v>
      </c>
      <c r="M41" s="86">
        <f t="shared" si="11"/>
        <v>135</v>
      </c>
      <c r="N41" s="104">
        <v>40</v>
      </c>
      <c r="O41" s="104"/>
      <c r="P41" s="104"/>
      <c r="Q41" s="112" t="s">
        <v>85</v>
      </c>
      <c r="R41" s="85">
        <f t="shared" si="12"/>
        <v>1.04707078185324</v>
      </c>
      <c r="S41" s="85">
        <f t="shared" si="13"/>
        <v>1.03812422981814</v>
      </c>
      <c r="T41" s="85">
        <f t="shared" si="14"/>
        <v>1.04343854065524</v>
      </c>
      <c r="U41" s="85">
        <f t="shared" si="15"/>
        <v>1.0267823824098</v>
      </c>
      <c r="X41" s="116">
        <v>20502</v>
      </c>
      <c r="Y41" s="109">
        <v>490</v>
      </c>
      <c r="Z41" s="109">
        <v>103</v>
      </c>
      <c r="AA41" s="109">
        <v>39</v>
      </c>
      <c r="AB41" s="109">
        <v>103</v>
      </c>
      <c r="AC41" s="85" t="s">
        <v>176</v>
      </c>
    </row>
    <row r="42" ht="14.25" spans="1:29">
      <c r="A42" s="92">
        <v>30202</v>
      </c>
      <c r="B42" s="86">
        <f t="shared" si="0"/>
        <v>48</v>
      </c>
      <c r="C42" s="86">
        <f t="shared" si="1"/>
        <v>600.372714565348</v>
      </c>
      <c r="D42" s="86">
        <f t="shared" si="8"/>
        <v>600</v>
      </c>
      <c r="E42" s="86">
        <f t="shared" si="2"/>
        <v>18</v>
      </c>
      <c r="F42" s="87">
        <f t="shared" si="3"/>
        <v>192.988824872915</v>
      </c>
      <c r="G42" s="86">
        <f t="shared" si="9"/>
        <v>193</v>
      </c>
      <c r="H42" s="86">
        <f t="shared" si="4"/>
        <v>221</v>
      </c>
      <c r="I42" s="86">
        <f t="shared" si="5"/>
        <v>2649.15976789764</v>
      </c>
      <c r="J42" s="86">
        <f t="shared" si="10"/>
        <v>2649</v>
      </c>
      <c r="K42" s="86">
        <f t="shared" si="6"/>
        <v>47</v>
      </c>
      <c r="L42" s="86">
        <f t="shared" si="7"/>
        <v>272.02107052386</v>
      </c>
      <c r="M42" s="86">
        <f t="shared" si="11"/>
        <v>272</v>
      </c>
      <c r="N42" s="104">
        <v>41</v>
      </c>
      <c r="O42" s="104"/>
      <c r="P42" s="104"/>
      <c r="Q42" s="92" t="s">
        <v>44</v>
      </c>
      <c r="R42" s="85">
        <f t="shared" si="12"/>
        <v>1.06519591613983</v>
      </c>
      <c r="S42" s="85">
        <f t="shared" si="13"/>
        <v>1.06110043216551</v>
      </c>
      <c r="T42" s="85">
        <f t="shared" si="14"/>
        <v>1.06406435962737</v>
      </c>
      <c r="U42" s="85">
        <f t="shared" si="15"/>
        <v>1.04487085930597</v>
      </c>
      <c r="X42" s="116">
        <v>20503</v>
      </c>
      <c r="Y42" s="109">
        <v>500</v>
      </c>
      <c r="Z42" s="109">
        <v>105</v>
      </c>
      <c r="AA42" s="109">
        <v>40</v>
      </c>
      <c r="AB42" s="109">
        <v>102</v>
      </c>
      <c r="AC42" s="85" t="s">
        <v>300</v>
      </c>
    </row>
    <row r="43" ht="14.25" spans="1:29">
      <c r="A43" s="92">
        <v>30301</v>
      </c>
      <c r="B43" s="86">
        <f t="shared" si="0"/>
        <v>42</v>
      </c>
      <c r="C43" s="86">
        <f t="shared" si="1"/>
        <v>301.492545151246</v>
      </c>
      <c r="D43" s="86">
        <f t="shared" si="8"/>
        <v>301</v>
      </c>
      <c r="E43" s="86">
        <f t="shared" si="2"/>
        <v>23</v>
      </c>
      <c r="F43" s="87">
        <f t="shared" si="3"/>
        <v>108.009617971691</v>
      </c>
      <c r="G43" s="86">
        <f t="shared" si="9"/>
        <v>108</v>
      </c>
      <c r="H43" s="86">
        <f t="shared" si="4"/>
        <v>321</v>
      </c>
      <c r="I43" s="86">
        <f t="shared" si="5"/>
        <v>1800.33439859078</v>
      </c>
      <c r="J43" s="86">
        <f t="shared" si="10"/>
        <v>1800</v>
      </c>
      <c r="K43" s="86">
        <f t="shared" si="6"/>
        <v>62</v>
      </c>
      <c r="L43" s="86">
        <f t="shared" si="7"/>
        <v>181.53492406585</v>
      </c>
      <c r="M43" s="86">
        <f t="shared" si="11"/>
        <v>182</v>
      </c>
      <c r="N43" s="104">
        <v>42</v>
      </c>
      <c r="O43" s="104"/>
      <c r="P43" s="104"/>
      <c r="Q43" s="92" t="s">
        <v>72</v>
      </c>
      <c r="R43" s="85">
        <f t="shared" si="12"/>
        <v>1.04924936326456</v>
      </c>
      <c r="S43" s="85">
        <f t="shared" si="13"/>
        <v>1.03844564797441</v>
      </c>
      <c r="T43" s="85">
        <f t="shared" si="14"/>
        <v>1.04295264286469</v>
      </c>
      <c r="U43" s="85">
        <f t="shared" si="15"/>
        <v>1.02654908321322</v>
      </c>
      <c r="X43" s="116">
        <v>20504</v>
      </c>
      <c r="Y43" s="109">
        <v>575</v>
      </c>
      <c r="Z43" s="109">
        <v>72</v>
      </c>
      <c r="AA43" s="109">
        <v>42</v>
      </c>
      <c r="AB43" s="109">
        <v>106</v>
      </c>
      <c r="AC43" s="85" t="s">
        <v>180</v>
      </c>
    </row>
    <row r="44" ht="14.25" spans="1:29">
      <c r="A44" s="92">
        <v>30302</v>
      </c>
      <c r="B44" s="86">
        <f t="shared" si="0"/>
        <v>61</v>
      </c>
      <c r="C44" s="86">
        <f t="shared" si="1"/>
        <v>865.702216595154</v>
      </c>
      <c r="D44" s="86">
        <f t="shared" si="8"/>
        <v>866</v>
      </c>
      <c r="E44" s="86">
        <f t="shared" si="2"/>
        <v>22</v>
      </c>
      <c r="F44" s="87">
        <f t="shared" si="3"/>
        <v>265.579971655061</v>
      </c>
      <c r="G44" s="86">
        <f t="shared" si="9"/>
        <v>266</v>
      </c>
      <c r="H44" s="86">
        <f t="shared" si="4"/>
        <v>279</v>
      </c>
      <c r="I44" s="86">
        <f t="shared" si="5"/>
        <v>3786.65618369381</v>
      </c>
      <c r="J44" s="86">
        <f t="shared" si="10"/>
        <v>3787</v>
      </c>
      <c r="K44" s="86">
        <f t="shared" si="6"/>
        <v>60</v>
      </c>
      <c r="L44" s="86">
        <f t="shared" si="7"/>
        <v>379.123907855283</v>
      </c>
      <c r="M44" s="86">
        <f t="shared" si="11"/>
        <v>379</v>
      </c>
      <c r="N44" s="104">
        <v>43</v>
      </c>
      <c r="O44" s="104"/>
      <c r="P44" s="104"/>
      <c r="Q44" s="92" t="s">
        <v>44</v>
      </c>
      <c r="R44" s="85">
        <f t="shared" si="12"/>
        <v>1.06519591613983</v>
      </c>
      <c r="S44" s="85">
        <f t="shared" si="13"/>
        <v>1.06110043216551</v>
      </c>
      <c r="T44" s="85">
        <f t="shared" si="14"/>
        <v>1.06406435962737</v>
      </c>
      <c r="U44" s="85">
        <f t="shared" si="15"/>
        <v>1.04487085930597</v>
      </c>
      <c r="X44" s="116">
        <v>20505</v>
      </c>
      <c r="Y44" s="109">
        <v>490</v>
      </c>
      <c r="Z44" s="109">
        <v>103</v>
      </c>
      <c r="AA44" s="109">
        <v>39</v>
      </c>
      <c r="AB44" s="109">
        <v>103</v>
      </c>
      <c r="AC44" s="85" t="s">
        <v>184</v>
      </c>
    </row>
    <row r="45" ht="14.25" spans="1:29">
      <c r="A45" s="92">
        <v>30303</v>
      </c>
      <c r="B45" s="86">
        <f t="shared" si="0"/>
        <v>42</v>
      </c>
      <c r="C45" s="86">
        <f t="shared" si="1"/>
        <v>331.920447009195</v>
      </c>
      <c r="D45" s="86">
        <f t="shared" si="8"/>
        <v>332</v>
      </c>
      <c r="E45" s="86">
        <f t="shared" si="2"/>
        <v>23</v>
      </c>
      <c r="F45" s="87">
        <f t="shared" si="3"/>
        <v>116.474263016088</v>
      </c>
      <c r="G45" s="86">
        <f t="shared" si="9"/>
        <v>116</v>
      </c>
      <c r="H45" s="86">
        <f t="shared" si="4"/>
        <v>321</v>
      </c>
      <c r="I45" s="86">
        <f t="shared" si="5"/>
        <v>1958.3141296043</v>
      </c>
      <c r="J45" s="86">
        <f t="shared" si="10"/>
        <v>1958</v>
      </c>
      <c r="K45" s="86">
        <f t="shared" si="6"/>
        <v>62</v>
      </c>
      <c r="L45" s="86">
        <f t="shared" si="7"/>
        <v>191.302051260703</v>
      </c>
      <c r="M45" s="86">
        <f t="shared" si="11"/>
        <v>191</v>
      </c>
      <c r="N45" s="104">
        <v>44</v>
      </c>
      <c r="O45" s="104"/>
      <c r="P45" s="104"/>
      <c r="Q45" s="92" t="s">
        <v>72</v>
      </c>
      <c r="R45" s="85">
        <f t="shared" si="12"/>
        <v>1.04924936326456</v>
      </c>
      <c r="S45" s="85">
        <f t="shared" si="13"/>
        <v>1.03844564797441</v>
      </c>
      <c r="T45" s="85">
        <f t="shared" si="14"/>
        <v>1.04295264286469</v>
      </c>
      <c r="U45" s="85">
        <f t="shared" si="15"/>
        <v>1.02654908321322</v>
      </c>
      <c r="X45" s="116">
        <v>20506</v>
      </c>
      <c r="Y45" s="109">
        <v>500</v>
      </c>
      <c r="Z45" s="109">
        <v>105</v>
      </c>
      <c r="AA45" s="109">
        <v>40</v>
      </c>
      <c r="AB45" s="109">
        <v>102</v>
      </c>
      <c r="AC45" s="85" t="s">
        <v>301</v>
      </c>
    </row>
    <row r="46" ht="14.25" spans="1:29">
      <c r="A46" s="92">
        <v>30304</v>
      </c>
      <c r="B46" s="86">
        <f t="shared" si="0"/>
        <v>42</v>
      </c>
      <c r="C46" s="86">
        <f t="shared" si="1"/>
        <v>348.267317678886</v>
      </c>
      <c r="D46" s="86">
        <f t="shared" si="8"/>
        <v>348</v>
      </c>
      <c r="E46" s="86">
        <f t="shared" si="2"/>
        <v>23</v>
      </c>
      <c r="F46" s="87">
        <f t="shared" si="3"/>
        <v>120.952191530084</v>
      </c>
      <c r="G46" s="86">
        <f t="shared" si="9"/>
        <v>121</v>
      </c>
      <c r="H46" s="86">
        <f t="shared" si="4"/>
        <v>321</v>
      </c>
      <c r="I46" s="86">
        <f t="shared" si="5"/>
        <v>2042.42889703007</v>
      </c>
      <c r="J46" s="86">
        <f t="shared" si="10"/>
        <v>2042</v>
      </c>
      <c r="K46" s="86">
        <f t="shared" si="6"/>
        <v>62</v>
      </c>
      <c r="L46" s="86">
        <f t="shared" si="7"/>
        <v>196.380945338484</v>
      </c>
      <c r="M46" s="86">
        <f t="shared" si="11"/>
        <v>196</v>
      </c>
      <c r="N46" s="104">
        <v>45</v>
      </c>
      <c r="O46" s="104"/>
      <c r="P46" s="104"/>
      <c r="Q46" s="92" t="s">
        <v>72</v>
      </c>
      <c r="R46" s="85">
        <f t="shared" si="12"/>
        <v>1.04924936326456</v>
      </c>
      <c r="S46" s="85">
        <f t="shared" si="13"/>
        <v>1.03844564797441</v>
      </c>
      <c r="T46" s="85">
        <f t="shared" si="14"/>
        <v>1.04295264286469</v>
      </c>
      <c r="U46" s="85">
        <f t="shared" si="15"/>
        <v>1.02654908321322</v>
      </c>
      <c r="X46" s="116">
        <v>20507</v>
      </c>
      <c r="Y46" s="109">
        <v>490</v>
      </c>
      <c r="Z46" s="109">
        <v>103</v>
      </c>
      <c r="AA46" s="109">
        <v>39</v>
      </c>
      <c r="AB46" s="109">
        <v>103</v>
      </c>
      <c r="AC46" s="85" t="s">
        <v>188</v>
      </c>
    </row>
    <row r="47" ht="14.25" spans="1:29">
      <c r="A47" s="92">
        <v>30305</v>
      </c>
      <c r="B47" s="86">
        <f t="shared" si="0"/>
        <v>61</v>
      </c>
      <c r="C47" s="86">
        <f t="shared" si="1"/>
        <v>1046.30188488655</v>
      </c>
      <c r="D47" s="86">
        <f t="shared" si="8"/>
        <v>1046</v>
      </c>
      <c r="E47" s="86">
        <f t="shared" si="2"/>
        <v>22</v>
      </c>
      <c r="F47" s="87">
        <f t="shared" si="3"/>
        <v>317.296144123561</v>
      </c>
      <c r="G47" s="86">
        <f t="shared" si="9"/>
        <v>317</v>
      </c>
      <c r="H47" s="86">
        <f t="shared" si="4"/>
        <v>279</v>
      </c>
      <c r="I47" s="86">
        <f t="shared" si="5"/>
        <v>4562.04500322619</v>
      </c>
      <c r="J47" s="86">
        <f t="shared" si="10"/>
        <v>4562</v>
      </c>
      <c r="K47" s="86">
        <f t="shared" si="6"/>
        <v>60</v>
      </c>
      <c r="L47" s="86">
        <f t="shared" si="7"/>
        <v>432.482982947777</v>
      </c>
      <c r="M47" s="86">
        <f t="shared" si="11"/>
        <v>432</v>
      </c>
      <c r="N47" s="104">
        <v>46</v>
      </c>
      <c r="O47" s="104"/>
      <c r="P47" s="104"/>
      <c r="Q47" s="92" t="s">
        <v>44</v>
      </c>
      <c r="R47" s="85">
        <f t="shared" si="12"/>
        <v>1.06519591613983</v>
      </c>
      <c r="S47" s="85">
        <f t="shared" si="13"/>
        <v>1.06110043216551</v>
      </c>
      <c r="T47" s="85">
        <f t="shared" si="14"/>
        <v>1.06406435962737</v>
      </c>
      <c r="U47" s="85">
        <f t="shared" si="15"/>
        <v>1.04487085930597</v>
      </c>
      <c r="X47" s="116">
        <v>20508</v>
      </c>
      <c r="Y47" s="109">
        <v>500</v>
      </c>
      <c r="Z47" s="109">
        <v>105</v>
      </c>
      <c r="AA47" s="109">
        <v>40</v>
      </c>
      <c r="AB47" s="109">
        <v>102</v>
      </c>
      <c r="AC47" s="85" t="s">
        <v>192</v>
      </c>
    </row>
    <row r="48" ht="14.25" spans="1:29">
      <c r="A48" s="92">
        <v>40301</v>
      </c>
      <c r="B48" s="86">
        <f t="shared" si="0"/>
        <v>62</v>
      </c>
      <c r="C48" s="86">
        <f t="shared" si="1"/>
        <v>1418.81480759674</v>
      </c>
      <c r="D48" s="86">
        <f t="shared" si="8"/>
        <v>1419</v>
      </c>
      <c r="E48" s="86">
        <f t="shared" si="2"/>
        <v>24</v>
      </c>
      <c r="F48" s="87">
        <f t="shared" si="3"/>
        <v>404.822233828535</v>
      </c>
      <c r="G48" s="86">
        <f t="shared" si="9"/>
        <v>405</v>
      </c>
      <c r="H48" s="86">
        <f t="shared" si="4"/>
        <v>302</v>
      </c>
      <c r="I48" s="86">
        <f t="shared" si="5"/>
        <v>6270.02890343735</v>
      </c>
      <c r="J48" s="86">
        <f t="shared" si="10"/>
        <v>6270</v>
      </c>
      <c r="K48" s="86">
        <f t="shared" si="6"/>
        <v>63</v>
      </c>
      <c r="L48" s="86">
        <f t="shared" si="7"/>
        <v>543.294569263887</v>
      </c>
      <c r="M48" s="86">
        <f t="shared" si="11"/>
        <v>543</v>
      </c>
      <c r="N48" s="104">
        <v>47</v>
      </c>
      <c r="O48" s="104"/>
      <c r="P48" s="104"/>
      <c r="Q48" s="92" t="s">
        <v>65</v>
      </c>
      <c r="R48" s="85">
        <f t="shared" si="12"/>
        <v>1.07042215044642</v>
      </c>
      <c r="S48" s="85">
        <f t="shared" si="13"/>
        <v>1.0633471409835</v>
      </c>
      <c r="T48" s="85">
        <f t="shared" si="14"/>
        <v>1.06815958879752</v>
      </c>
      <c r="U48" s="85">
        <f t="shared" si="15"/>
        <v>1.04795151927298</v>
      </c>
      <c r="X48" s="116">
        <v>20509</v>
      </c>
      <c r="Y48" s="109">
        <v>500</v>
      </c>
      <c r="Z48" s="109">
        <v>105</v>
      </c>
      <c r="AA48" s="109">
        <v>40</v>
      </c>
      <c r="AB48" s="109">
        <v>105</v>
      </c>
      <c r="AC48" s="85" t="s">
        <v>196</v>
      </c>
    </row>
    <row r="49" ht="14.25" spans="1:29">
      <c r="A49" s="92">
        <v>50301</v>
      </c>
      <c r="B49" s="86">
        <f t="shared" si="0"/>
        <v>54</v>
      </c>
      <c r="C49" s="86">
        <f t="shared" si="1"/>
        <v>1050.9448297255</v>
      </c>
      <c r="D49" s="86">
        <f t="shared" si="8"/>
        <v>1051</v>
      </c>
      <c r="E49" s="86">
        <f t="shared" si="2"/>
        <v>25</v>
      </c>
      <c r="F49" s="87">
        <f t="shared" si="3"/>
        <v>405.971087590035</v>
      </c>
      <c r="G49" s="86">
        <f t="shared" si="9"/>
        <v>406</v>
      </c>
      <c r="H49" s="86">
        <f t="shared" si="4"/>
        <v>331</v>
      </c>
      <c r="I49" s="86">
        <f t="shared" si="5"/>
        <v>6128.0055437358</v>
      </c>
      <c r="J49" s="86">
        <f t="shared" si="10"/>
        <v>6128</v>
      </c>
      <c r="K49" s="86">
        <f t="shared" si="6"/>
        <v>63</v>
      </c>
      <c r="L49" s="86">
        <f t="shared" si="7"/>
        <v>495.773783145189</v>
      </c>
      <c r="M49" s="86">
        <f t="shared" si="11"/>
        <v>496</v>
      </c>
      <c r="N49" s="104">
        <v>48</v>
      </c>
      <c r="O49" s="104"/>
      <c r="P49" s="104"/>
      <c r="Q49" s="92" t="s">
        <v>44</v>
      </c>
      <c r="R49" s="85">
        <f t="shared" si="12"/>
        <v>1.06519591613983</v>
      </c>
      <c r="S49" s="85">
        <f t="shared" si="13"/>
        <v>1.06110043216551</v>
      </c>
      <c r="T49" s="85">
        <f t="shared" si="14"/>
        <v>1.06406435962737</v>
      </c>
      <c r="U49" s="85">
        <f t="shared" si="15"/>
        <v>1.04487085930597</v>
      </c>
      <c r="X49" s="116">
        <v>20510</v>
      </c>
      <c r="Y49" s="109">
        <v>500</v>
      </c>
      <c r="Z49" s="109">
        <v>105</v>
      </c>
      <c r="AA49" s="109">
        <v>40</v>
      </c>
      <c r="AB49" s="109">
        <v>105</v>
      </c>
      <c r="AC49" s="85" t="s">
        <v>302</v>
      </c>
    </row>
    <row r="50" ht="14.25" spans="1:29">
      <c r="A50" s="96">
        <v>20304</v>
      </c>
      <c r="B50" s="97">
        <f t="shared" si="0"/>
        <v>59</v>
      </c>
      <c r="C50" s="97">
        <f t="shared" si="1"/>
        <v>1547.02100132426</v>
      </c>
      <c r="D50" s="97">
        <f t="shared" si="8"/>
        <v>1547</v>
      </c>
      <c r="E50" s="97">
        <f t="shared" si="2"/>
        <v>22</v>
      </c>
      <c r="F50" s="98">
        <f t="shared" si="3"/>
        <v>419.590775199364</v>
      </c>
      <c r="G50" s="97">
        <f t="shared" si="9"/>
        <v>420</v>
      </c>
      <c r="H50" s="97">
        <f t="shared" si="4"/>
        <v>279</v>
      </c>
      <c r="I50" s="97">
        <f t="shared" si="5"/>
        <v>6609.0508007143</v>
      </c>
      <c r="J50" s="97">
        <f t="shared" si="10"/>
        <v>6609</v>
      </c>
      <c r="K50" s="97">
        <f t="shared" si="6"/>
        <v>59</v>
      </c>
      <c r="L50" s="97">
        <f t="shared" si="7"/>
        <v>558.765018534131</v>
      </c>
      <c r="M50" s="97">
        <f t="shared" si="11"/>
        <v>559</v>
      </c>
      <c r="N50" s="106">
        <v>49</v>
      </c>
      <c r="O50" s="106"/>
      <c r="P50" s="106"/>
      <c r="Q50" s="96" t="s">
        <v>65</v>
      </c>
      <c r="R50" s="117">
        <f t="shared" si="12"/>
        <v>1.07042215044642</v>
      </c>
      <c r="S50" s="117">
        <f t="shared" si="13"/>
        <v>1.0633471409835</v>
      </c>
      <c r="T50" s="117">
        <f t="shared" si="14"/>
        <v>1.06815958879752</v>
      </c>
      <c r="U50" s="117">
        <f t="shared" si="15"/>
        <v>1.04795151927298</v>
      </c>
      <c r="X50" s="116">
        <v>20511</v>
      </c>
      <c r="Y50" s="85">
        <v>575</v>
      </c>
      <c r="Z50" s="85">
        <v>72</v>
      </c>
      <c r="AA50" s="85">
        <v>42</v>
      </c>
      <c r="AB50" s="85">
        <v>107</v>
      </c>
      <c r="AC50" s="85" t="s">
        <v>200</v>
      </c>
    </row>
    <row r="51" ht="14.25" spans="1:29">
      <c r="A51" s="99">
        <v>30506</v>
      </c>
      <c r="B51" s="100">
        <f>VLOOKUP(A51,$X$2:$AB$108,3,0)</f>
        <v>105</v>
      </c>
      <c r="C51" s="100"/>
      <c r="D51" s="100">
        <v>2395311</v>
      </c>
      <c r="E51" s="100">
        <f>VLOOKUP(A51,$X$2:$AB$108,4,0)</f>
        <v>38</v>
      </c>
      <c r="F51" s="101"/>
      <c r="G51" s="100">
        <v>4333</v>
      </c>
      <c r="H51" s="100">
        <f>VLOOKUP(A51,$X$2:$AB$108,2,0)</f>
        <v>480</v>
      </c>
      <c r="I51" s="100"/>
      <c r="J51" s="100">
        <v>18032968</v>
      </c>
      <c r="K51" s="100">
        <f>VLOOKUP(A51,$X$2:$AB$108,5,0)</f>
        <v>106</v>
      </c>
      <c r="L51" s="100"/>
      <c r="M51" s="100">
        <v>3624</v>
      </c>
      <c r="N51" s="104">
        <v>574</v>
      </c>
      <c r="O51" s="104"/>
      <c r="P51" s="104"/>
      <c r="Q51" s="85" t="s">
        <v>65</v>
      </c>
      <c r="R51" s="85">
        <v>1.01749593082858</v>
      </c>
      <c r="S51" s="85">
        <v>1.00816580104686</v>
      </c>
      <c r="T51" s="85">
        <v>1.01826404259972</v>
      </c>
      <c r="U51" s="85">
        <v>1.00617600725309</v>
      </c>
      <c r="X51" s="116">
        <v>20512</v>
      </c>
      <c r="Y51" s="85">
        <v>490</v>
      </c>
      <c r="Z51" s="85">
        <v>103</v>
      </c>
      <c r="AA51" s="85">
        <v>39</v>
      </c>
      <c r="AB51" s="85">
        <v>105</v>
      </c>
      <c r="AC51" s="85" t="s">
        <v>204</v>
      </c>
    </row>
    <row r="52" ht="14.25" spans="1:36">
      <c r="A52" s="102"/>
      <c r="C52" s="86" t="s">
        <v>276</v>
      </c>
      <c r="F52" s="87" t="s">
        <v>277</v>
      </c>
      <c r="I52" s="86" t="s">
        <v>278</v>
      </c>
      <c r="L52" s="86" t="s">
        <v>279</v>
      </c>
      <c r="N52" s="104"/>
      <c r="O52" s="104"/>
      <c r="P52" s="104" t="s">
        <v>303</v>
      </c>
      <c r="X52" s="85">
        <v>30101</v>
      </c>
      <c r="AC52" s="85" t="s">
        <v>105</v>
      </c>
      <c r="AE52" s="122"/>
      <c r="AF52" s="122" t="s">
        <v>5</v>
      </c>
      <c r="AG52" s="122" t="s">
        <v>304</v>
      </c>
      <c r="AH52" s="122" t="s">
        <v>305</v>
      </c>
      <c r="AI52" s="122" t="s">
        <v>306</v>
      </c>
      <c r="AJ52" s="122" t="s">
        <v>307</v>
      </c>
    </row>
    <row r="53" spans="1:36">
      <c r="A53" s="85">
        <v>10501</v>
      </c>
      <c r="B53" s="86">
        <f>VLOOKUP(A53,$X$15:$AB$108,3,0)</f>
        <v>86</v>
      </c>
      <c r="C53" s="86">
        <f>R53</f>
        <v>1.01767335669525</v>
      </c>
      <c r="D53" s="86">
        <f>B53*C53^P53</f>
        <v>2038595.59346705</v>
      </c>
      <c r="E53" s="86">
        <f>VLOOKUP(A53,$X$15:$AB$108,4,0)</f>
        <v>43</v>
      </c>
      <c r="F53" s="103">
        <f>S53</f>
        <v>1.00826613387174</v>
      </c>
      <c r="G53" s="86">
        <f>E53*F53^P53</f>
        <v>4888.7410876913</v>
      </c>
      <c r="H53" s="86">
        <f>VLOOKUP(A53,$X$15:$AB$108,2,0)</f>
        <v>548</v>
      </c>
      <c r="I53" s="86">
        <f>T53</f>
        <v>1.01856259436469</v>
      </c>
      <c r="J53" s="86">
        <f>H53*I53^P53</f>
        <v>21464528.6713505</v>
      </c>
      <c r="K53" s="86">
        <f>VLOOKUP(A53,$X$15:$AB$108,5,0)</f>
        <v>102</v>
      </c>
      <c r="L53" s="86">
        <f>U53</f>
        <v>1.00615673797719</v>
      </c>
      <c r="M53" s="86">
        <f>K53*L53^P53</f>
        <v>3478.10841344135</v>
      </c>
      <c r="N53" s="85">
        <v>576</v>
      </c>
      <c r="O53" s="85">
        <v>1</v>
      </c>
      <c r="P53" s="85">
        <f>N53-O53</f>
        <v>575</v>
      </c>
      <c r="Q53" s="85" t="s">
        <v>85</v>
      </c>
      <c r="R53" s="85">
        <v>1.01767335669525</v>
      </c>
      <c r="S53" s="85">
        <v>1.00826613387174</v>
      </c>
      <c r="T53" s="85">
        <v>1.01856259436469</v>
      </c>
      <c r="U53" s="85">
        <v>1.00615673797719</v>
      </c>
      <c r="V53" s="85" t="str">
        <f>VLOOKUP(A53,$X$15:$AC$108,6,0)</f>
        <v>H30015</v>
      </c>
      <c r="X53" s="109">
        <v>30201</v>
      </c>
      <c r="Y53" s="109">
        <v>237</v>
      </c>
      <c r="Z53" s="109">
        <v>41</v>
      </c>
      <c r="AA53" s="109">
        <v>18</v>
      </c>
      <c r="AB53" s="109">
        <v>48</v>
      </c>
      <c r="AC53" s="85" t="s">
        <v>108</v>
      </c>
      <c r="AE53" s="122" t="s">
        <v>65</v>
      </c>
      <c r="AF53" s="122">
        <v>54</v>
      </c>
      <c r="AG53" s="122">
        <v>1.07042215044642</v>
      </c>
      <c r="AH53" s="122">
        <v>1.0633471409835</v>
      </c>
      <c r="AI53" s="122">
        <v>1.06815958879752</v>
      </c>
      <c r="AJ53" s="122">
        <v>1.04795151927298</v>
      </c>
    </row>
    <row r="54" spans="1:36">
      <c r="A54" s="85">
        <v>10502</v>
      </c>
      <c r="B54" s="86">
        <f t="shared" ref="B54:B85" si="16">VLOOKUP(A54,$X$15:$AB$108,3,0)</f>
        <v>100</v>
      </c>
      <c r="C54" s="86">
        <f t="shared" ref="C54:C85" si="17">R54</f>
        <v>1.01737732462771</v>
      </c>
      <c r="D54" s="86">
        <f t="shared" ref="D54:D71" si="18">B54*C54^P54</f>
        <v>2111675.14225075</v>
      </c>
      <c r="E54" s="86">
        <f>VLOOKUP(A54,$X$15:$AB$108,4,0)</f>
        <v>41</v>
      </c>
      <c r="F54" s="103">
        <f t="shared" ref="F54:F85" si="19">S54</f>
        <v>1.00795498797555</v>
      </c>
      <c r="G54" s="86">
        <f t="shared" ref="G54:G85" si="20">E54*F54^P54</f>
        <v>3997.2547070156</v>
      </c>
      <c r="H54" s="86">
        <f t="shared" ref="H54:H85" si="21">VLOOKUP(A54,$X$15:$AB$108,2,0)</f>
        <v>500</v>
      </c>
      <c r="I54" s="86">
        <f t="shared" ref="I54:I85" si="22">T54</f>
        <v>1.01821622775539</v>
      </c>
      <c r="J54" s="86">
        <f t="shared" ref="J54:J85" si="23">H54*I54^P54</f>
        <v>17001931.7255206</v>
      </c>
      <c r="K54" s="86">
        <f t="shared" ref="K54:K85" si="24">VLOOKUP(A54,$X$15:$AB$108,5,0)</f>
        <v>101</v>
      </c>
      <c r="L54" s="86">
        <f t="shared" ref="L54:L85" si="25">U54</f>
        <v>1.00604152288506</v>
      </c>
      <c r="M54" s="86">
        <f t="shared" ref="M54:M85" si="26">K54*L54^P54</f>
        <v>3283.33364091055</v>
      </c>
      <c r="N54" s="85">
        <v>579</v>
      </c>
      <c r="O54" s="85">
        <v>1</v>
      </c>
      <c r="P54" s="85">
        <f t="shared" ref="P54:P85" si="27">N54-O54</f>
        <v>578</v>
      </c>
      <c r="Q54" s="85" t="s">
        <v>65</v>
      </c>
      <c r="R54" s="85">
        <v>1.01737732462771</v>
      </c>
      <c r="S54" s="85">
        <v>1.00795498797555</v>
      </c>
      <c r="T54" s="85">
        <v>1.01821622775539</v>
      </c>
      <c r="U54" s="85">
        <v>1.00604152288506</v>
      </c>
      <c r="V54" s="85" t="str">
        <f t="shared" ref="V54:V85" si="28">VLOOKUP(A54,$X$15:$AC$108,6,0)</f>
        <v>H30072</v>
      </c>
      <c r="X54" s="109">
        <v>30202</v>
      </c>
      <c r="Y54" s="109">
        <v>221</v>
      </c>
      <c r="Z54" s="109">
        <v>48</v>
      </c>
      <c r="AA54" s="109">
        <v>18</v>
      </c>
      <c r="AB54" s="109">
        <v>47</v>
      </c>
      <c r="AC54" s="85" t="s">
        <v>111</v>
      </c>
      <c r="AE54" s="122" t="s">
        <v>85</v>
      </c>
      <c r="AF54" s="122">
        <v>83</v>
      </c>
      <c r="AG54" s="122">
        <v>1.04707078185324</v>
      </c>
      <c r="AH54" s="122">
        <v>1.03812422981814</v>
      </c>
      <c r="AI54" s="122">
        <v>1.04343854065524</v>
      </c>
      <c r="AJ54" s="122">
        <v>1.0267823824098</v>
      </c>
    </row>
    <row r="55" spans="1:36">
      <c r="A55" s="85">
        <v>10503</v>
      </c>
      <c r="B55" s="86">
        <f t="shared" si="16"/>
        <v>100</v>
      </c>
      <c r="C55" s="86">
        <f t="shared" si="17"/>
        <v>1.01737732462771</v>
      </c>
      <c r="D55" s="86">
        <f t="shared" si="18"/>
        <v>2223685.01310525</v>
      </c>
      <c r="E55" s="86">
        <f t="shared" ref="E55:E86" si="29">VLOOKUP(A55,$X$15:$AB$108,4,0)</f>
        <v>41</v>
      </c>
      <c r="F55" s="103">
        <f t="shared" si="19"/>
        <v>1.00795498797555</v>
      </c>
      <c r="G55" s="86">
        <f t="shared" si="20"/>
        <v>4093.4099194698</v>
      </c>
      <c r="H55" s="86">
        <f t="shared" si="21"/>
        <v>500</v>
      </c>
      <c r="I55" s="86">
        <f t="shared" si="22"/>
        <v>1.01821622775539</v>
      </c>
      <c r="J55" s="86">
        <f t="shared" si="23"/>
        <v>17948092.9806728</v>
      </c>
      <c r="K55" s="86">
        <f t="shared" si="24"/>
        <v>101</v>
      </c>
      <c r="L55" s="86">
        <f t="shared" si="25"/>
        <v>1.00604152288506</v>
      </c>
      <c r="M55" s="86">
        <f t="shared" si="26"/>
        <v>3343.20289595085</v>
      </c>
      <c r="N55" s="85">
        <v>582</v>
      </c>
      <c r="O55" s="85">
        <v>1</v>
      </c>
      <c r="P55" s="85">
        <f t="shared" si="27"/>
        <v>581</v>
      </c>
      <c r="Q55" s="85" t="s">
        <v>65</v>
      </c>
      <c r="R55" s="85">
        <v>1.01737732462771</v>
      </c>
      <c r="S55" s="85">
        <v>1.00795498797555</v>
      </c>
      <c r="T55" s="85">
        <v>1.01821622775539</v>
      </c>
      <c r="U55" s="85">
        <v>1.00604152288506</v>
      </c>
      <c r="V55" s="85" t="str">
        <f t="shared" si="28"/>
        <v>H30021</v>
      </c>
      <c r="X55" s="109">
        <v>30301</v>
      </c>
      <c r="Y55" s="109">
        <v>321</v>
      </c>
      <c r="Z55" s="109">
        <v>42</v>
      </c>
      <c r="AA55" s="109">
        <v>23</v>
      </c>
      <c r="AB55" s="109">
        <v>62</v>
      </c>
      <c r="AC55" s="85" t="s">
        <v>114</v>
      </c>
      <c r="AE55" s="122" t="s">
        <v>72</v>
      </c>
      <c r="AF55" s="122">
        <v>86</v>
      </c>
      <c r="AG55" s="122">
        <v>1.04924936326456</v>
      </c>
      <c r="AH55" s="122">
        <v>1.03844564797441</v>
      </c>
      <c r="AI55" s="122">
        <v>1.04295264286469</v>
      </c>
      <c r="AJ55" s="122">
        <v>1.02654908321322</v>
      </c>
    </row>
    <row r="56" spans="1:36">
      <c r="A56" s="85">
        <v>10504</v>
      </c>
      <c r="B56" s="86">
        <f t="shared" si="16"/>
        <v>70</v>
      </c>
      <c r="C56" s="86">
        <f t="shared" si="17"/>
        <v>1.01659292111046</v>
      </c>
      <c r="D56" s="86">
        <f t="shared" si="18"/>
        <v>1044704.5366055</v>
      </c>
      <c r="E56" s="86">
        <f t="shared" si="29"/>
        <v>44</v>
      </c>
      <c r="F56" s="103">
        <f t="shared" si="19"/>
        <v>1.00716864040299</v>
      </c>
      <c r="G56" s="86">
        <f t="shared" si="20"/>
        <v>2851.90152701255</v>
      </c>
      <c r="H56" s="86">
        <f t="shared" si="21"/>
        <v>587</v>
      </c>
      <c r="I56" s="86">
        <f t="shared" si="22"/>
        <v>1.01679876372069</v>
      </c>
      <c r="J56" s="86">
        <f t="shared" si="23"/>
        <v>9860152.99141303</v>
      </c>
      <c r="K56" s="86">
        <f t="shared" si="24"/>
        <v>104</v>
      </c>
      <c r="L56" s="86">
        <f t="shared" si="25"/>
        <v>1.00557669710293</v>
      </c>
      <c r="M56" s="86">
        <f t="shared" si="26"/>
        <v>2676.15023013471</v>
      </c>
      <c r="N56" s="85">
        <v>585</v>
      </c>
      <c r="O56" s="85">
        <v>1</v>
      </c>
      <c r="P56" s="85">
        <f t="shared" si="27"/>
        <v>584</v>
      </c>
      <c r="Q56" s="85" t="s">
        <v>72</v>
      </c>
      <c r="R56" s="85">
        <v>1.01659292111046</v>
      </c>
      <c r="S56" s="85">
        <v>1.00716864040299</v>
      </c>
      <c r="T56" s="85">
        <v>1.01679876372069</v>
      </c>
      <c r="U56" s="85">
        <v>1.00557669710293</v>
      </c>
      <c r="V56" s="85" t="str">
        <f t="shared" si="28"/>
        <v>H30080</v>
      </c>
      <c r="X56" s="109">
        <v>30302</v>
      </c>
      <c r="Y56" s="109">
        <v>279</v>
      </c>
      <c r="Z56" s="109">
        <v>61</v>
      </c>
      <c r="AA56" s="109">
        <v>22</v>
      </c>
      <c r="AB56" s="109">
        <v>60</v>
      </c>
      <c r="AC56" s="85" t="s">
        <v>117</v>
      </c>
      <c r="AE56" s="122" t="s">
        <v>44</v>
      </c>
      <c r="AF56" s="122">
        <v>50</v>
      </c>
      <c r="AG56" s="122">
        <v>1.07092018019026</v>
      </c>
      <c r="AH56" s="122">
        <v>1.06742262398646</v>
      </c>
      <c r="AI56" s="122">
        <v>1.0702939960388</v>
      </c>
      <c r="AJ56" s="122">
        <v>1.04963189563923</v>
      </c>
    </row>
    <row r="57" spans="1:29">
      <c r="A57" s="85">
        <v>10505</v>
      </c>
      <c r="B57" s="86">
        <f t="shared" si="16"/>
        <v>102</v>
      </c>
      <c r="C57" s="86">
        <f t="shared" si="17"/>
        <v>1.01671775132947</v>
      </c>
      <c r="D57" s="86">
        <f t="shared" si="18"/>
        <v>1718852.42184655</v>
      </c>
      <c r="E57" s="86">
        <f t="shared" si="29"/>
        <v>42</v>
      </c>
      <c r="F57" s="103">
        <f t="shared" si="19"/>
        <v>1.00649158406772</v>
      </c>
      <c r="G57" s="86">
        <f t="shared" si="20"/>
        <v>1874.15739579219</v>
      </c>
      <c r="H57" s="86">
        <f t="shared" si="21"/>
        <v>510</v>
      </c>
      <c r="I57" s="86">
        <f t="shared" si="22"/>
        <v>1.01781924942672</v>
      </c>
      <c r="J57" s="86">
        <f t="shared" si="23"/>
        <v>16227353.5730648</v>
      </c>
      <c r="K57" s="86">
        <f t="shared" si="24"/>
        <v>100</v>
      </c>
      <c r="L57" s="86">
        <f t="shared" si="25"/>
        <v>1.00526393114144</v>
      </c>
      <c r="M57" s="86">
        <f t="shared" si="26"/>
        <v>2179.81133918373</v>
      </c>
      <c r="N57" s="85">
        <v>588</v>
      </c>
      <c r="O57" s="85">
        <v>1</v>
      </c>
      <c r="P57" s="85">
        <f t="shared" si="27"/>
        <v>587</v>
      </c>
      <c r="Q57" s="85" t="s">
        <v>44</v>
      </c>
      <c r="R57" s="85">
        <v>1.01671775132947</v>
      </c>
      <c r="S57" s="85">
        <v>1.00649158406772</v>
      </c>
      <c r="T57" s="85">
        <v>1.01781924942672</v>
      </c>
      <c r="U57" s="85">
        <v>1.00526393114144</v>
      </c>
      <c r="V57" s="85" t="str">
        <f t="shared" si="28"/>
        <v>H30065</v>
      </c>
      <c r="X57" s="109">
        <v>30303</v>
      </c>
      <c r="Y57" s="109">
        <v>321</v>
      </c>
      <c r="Z57" s="109">
        <v>42</v>
      </c>
      <c r="AA57" s="109">
        <v>23</v>
      </c>
      <c r="AB57" s="109">
        <v>62</v>
      </c>
      <c r="AC57" s="85" t="s">
        <v>120</v>
      </c>
    </row>
    <row r="58" spans="1:29">
      <c r="A58" s="85">
        <v>10507</v>
      </c>
      <c r="B58" s="86">
        <f t="shared" si="16"/>
        <v>100</v>
      </c>
      <c r="C58" s="86">
        <f t="shared" si="17"/>
        <v>1.01737732462771</v>
      </c>
      <c r="D58" s="86">
        <f t="shared" si="18"/>
        <v>2596640.0630474</v>
      </c>
      <c r="E58" s="86">
        <f t="shared" si="29"/>
        <v>41</v>
      </c>
      <c r="F58" s="103">
        <f t="shared" si="19"/>
        <v>1.00795498797555</v>
      </c>
      <c r="G58" s="86">
        <f t="shared" si="20"/>
        <v>4395.97772155179</v>
      </c>
      <c r="H58" s="86">
        <f t="shared" si="21"/>
        <v>500</v>
      </c>
      <c r="I58" s="86">
        <f t="shared" si="22"/>
        <v>1.01821622775539</v>
      </c>
      <c r="J58" s="86">
        <f t="shared" si="23"/>
        <v>21114385.1551491</v>
      </c>
      <c r="K58" s="86">
        <f t="shared" si="24"/>
        <v>101</v>
      </c>
      <c r="L58" s="86">
        <f t="shared" si="25"/>
        <v>1.00604152288506</v>
      </c>
      <c r="M58" s="86">
        <f t="shared" si="26"/>
        <v>3529.44068744031</v>
      </c>
      <c r="N58" s="85">
        <v>591</v>
      </c>
      <c r="O58" s="85">
        <v>1</v>
      </c>
      <c r="P58" s="85">
        <f t="shared" si="27"/>
        <v>590</v>
      </c>
      <c r="Q58" s="85" t="s">
        <v>65</v>
      </c>
      <c r="R58" s="85">
        <v>1.01737732462771</v>
      </c>
      <c r="S58" s="85">
        <v>1.00795498797555</v>
      </c>
      <c r="T58" s="85">
        <v>1.01821622775539</v>
      </c>
      <c r="U58" s="85">
        <v>1.00604152288506</v>
      </c>
      <c r="V58" s="85" t="str">
        <f t="shared" si="28"/>
        <v>H30079</v>
      </c>
      <c r="X58" s="109">
        <v>30304</v>
      </c>
      <c r="Y58" s="109">
        <v>321</v>
      </c>
      <c r="Z58" s="109">
        <v>42</v>
      </c>
      <c r="AA58" s="109">
        <v>23</v>
      </c>
      <c r="AB58" s="109">
        <v>62</v>
      </c>
      <c r="AC58" s="85" t="s">
        <v>123</v>
      </c>
    </row>
    <row r="59" spans="1:29">
      <c r="A59" s="85">
        <v>10510</v>
      </c>
      <c r="B59" s="86">
        <f t="shared" si="16"/>
        <v>100</v>
      </c>
      <c r="C59" s="86">
        <f t="shared" si="17"/>
        <v>1.01737732462771</v>
      </c>
      <c r="D59" s="86">
        <f t="shared" si="18"/>
        <v>2734373.99394339</v>
      </c>
      <c r="E59" s="86">
        <f t="shared" si="29"/>
        <v>41</v>
      </c>
      <c r="F59" s="103">
        <f t="shared" si="19"/>
        <v>1.00795498797555</v>
      </c>
      <c r="G59" s="86">
        <f t="shared" si="20"/>
        <v>4501.72434085475</v>
      </c>
      <c r="H59" s="86">
        <f t="shared" si="21"/>
        <v>500</v>
      </c>
      <c r="I59" s="86">
        <f t="shared" si="22"/>
        <v>1.01821622775539</v>
      </c>
      <c r="J59" s="86">
        <f t="shared" si="23"/>
        <v>22289405.351835</v>
      </c>
      <c r="K59" s="86">
        <f t="shared" si="24"/>
        <v>103</v>
      </c>
      <c r="L59" s="86">
        <f t="shared" si="25"/>
        <v>1.00604152288506</v>
      </c>
      <c r="M59" s="86">
        <f t="shared" si="26"/>
        <v>3664.96183704859</v>
      </c>
      <c r="N59" s="85">
        <v>594</v>
      </c>
      <c r="O59" s="85">
        <v>1</v>
      </c>
      <c r="P59" s="85">
        <f t="shared" si="27"/>
        <v>593</v>
      </c>
      <c r="Q59" s="85" t="s">
        <v>65</v>
      </c>
      <c r="R59" s="85">
        <v>1.01737732462771</v>
      </c>
      <c r="S59" s="85">
        <v>1.00795498797555</v>
      </c>
      <c r="T59" s="85">
        <v>1.01821622775539</v>
      </c>
      <c r="U59" s="85">
        <v>1.00604152288506</v>
      </c>
      <c r="V59" s="85" t="str">
        <f t="shared" si="28"/>
        <v>H30097</v>
      </c>
      <c r="X59" s="109">
        <v>30305</v>
      </c>
      <c r="Y59" s="109">
        <v>279</v>
      </c>
      <c r="Z59" s="109">
        <v>61</v>
      </c>
      <c r="AA59" s="109">
        <v>22</v>
      </c>
      <c r="AB59" s="109">
        <v>60</v>
      </c>
      <c r="AC59" s="85" t="s">
        <v>126</v>
      </c>
    </row>
    <row r="60" spans="1:29">
      <c r="A60" s="85">
        <v>10511</v>
      </c>
      <c r="B60" s="86">
        <f t="shared" si="16"/>
        <v>86</v>
      </c>
      <c r="C60" s="86">
        <f t="shared" si="17"/>
        <v>1.01767335669525</v>
      </c>
      <c r="D60" s="86">
        <f t="shared" si="18"/>
        <v>2945151.07385903</v>
      </c>
      <c r="E60" s="86">
        <f t="shared" si="29"/>
        <v>43</v>
      </c>
      <c r="F60" s="103">
        <f t="shared" si="19"/>
        <v>1.00826613387174</v>
      </c>
      <c r="G60" s="86">
        <f t="shared" si="20"/>
        <v>5811.33377868585</v>
      </c>
      <c r="H60" s="86">
        <f t="shared" si="21"/>
        <v>548</v>
      </c>
      <c r="I60" s="86">
        <f t="shared" si="22"/>
        <v>1.01856259436469</v>
      </c>
      <c r="J60" s="86">
        <f t="shared" si="23"/>
        <v>31583739.0021361</v>
      </c>
      <c r="K60" s="86">
        <f t="shared" si="24"/>
        <v>107</v>
      </c>
      <c r="L60" s="86">
        <f t="shared" si="25"/>
        <v>1.00615673797719</v>
      </c>
      <c r="M60" s="86">
        <f t="shared" si="26"/>
        <v>4150.54530547653</v>
      </c>
      <c r="N60" s="85">
        <v>597</v>
      </c>
      <c r="O60" s="85">
        <v>1</v>
      </c>
      <c r="P60" s="85">
        <f t="shared" si="27"/>
        <v>596</v>
      </c>
      <c r="Q60" s="85" t="s">
        <v>85</v>
      </c>
      <c r="R60" s="85">
        <v>1.01767335669525</v>
      </c>
      <c r="S60" s="85">
        <v>1.00826613387174</v>
      </c>
      <c r="T60" s="85">
        <v>1.01856259436469</v>
      </c>
      <c r="U60" s="85">
        <v>1.00615673797719</v>
      </c>
      <c r="V60" s="85" t="str">
        <f t="shared" si="28"/>
        <v>H30102</v>
      </c>
      <c r="X60" s="118" t="s">
        <v>308</v>
      </c>
      <c r="Y60" s="109">
        <v>369</v>
      </c>
      <c r="Z60" s="109">
        <v>63</v>
      </c>
      <c r="AA60" s="109">
        <v>28</v>
      </c>
      <c r="AB60" s="109">
        <v>75</v>
      </c>
      <c r="AC60" s="85" t="s">
        <v>309</v>
      </c>
    </row>
    <row r="61" spans="1:29">
      <c r="A61" s="85">
        <v>10512</v>
      </c>
      <c r="B61" s="86">
        <f t="shared" si="16"/>
        <v>100</v>
      </c>
      <c r="C61" s="86">
        <f t="shared" si="17"/>
        <v>1.01671775132947</v>
      </c>
      <c r="D61" s="86">
        <f t="shared" si="18"/>
        <v>2056095.54749835</v>
      </c>
      <c r="E61" s="86">
        <f t="shared" si="29"/>
        <v>41</v>
      </c>
      <c r="F61" s="103">
        <f t="shared" si="19"/>
        <v>1.00649158406772</v>
      </c>
      <c r="G61" s="86">
        <f t="shared" si="20"/>
        <v>1977.25371976187</v>
      </c>
      <c r="H61" s="86">
        <f t="shared" si="21"/>
        <v>510</v>
      </c>
      <c r="I61" s="86">
        <f t="shared" si="22"/>
        <v>1.01781924942672</v>
      </c>
      <c r="J61" s="86">
        <f t="shared" si="23"/>
        <v>20058369.21326</v>
      </c>
      <c r="K61" s="86">
        <f t="shared" si="24"/>
        <v>100</v>
      </c>
      <c r="L61" s="86">
        <f t="shared" si="25"/>
        <v>1.00526393114144</v>
      </c>
      <c r="M61" s="86">
        <f t="shared" si="26"/>
        <v>2321.56106537448</v>
      </c>
      <c r="N61" s="85">
        <v>600</v>
      </c>
      <c r="O61" s="85">
        <v>1</v>
      </c>
      <c r="P61" s="85">
        <f t="shared" si="27"/>
        <v>599</v>
      </c>
      <c r="Q61" s="85" t="s">
        <v>44</v>
      </c>
      <c r="R61" s="85">
        <v>1.01671775132947</v>
      </c>
      <c r="S61" s="85">
        <v>1.00649158406772</v>
      </c>
      <c r="T61" s="85">
        <v>1.01781924942672</v>
      </c>
      <c r="U61" s="85">
        <v>1.00526393114144</v>
      </c>
      <c r="V61" s="85" t="str">
        <f t="shared" si="28"/>
        <v>H30110</v>
      </c>
      <c r="X61" s="118" t="s">
        <v>310</v>
      </c>
      <c r="Y61" s="109">
        <v>343</v>
      </c>
      <c r="Z61" s="109">
        <v>75</v>
      </c>
      <c r="AA61" s="109">
        <v>27</v>
      </c>
      <c r="AB61" s="109">
        <v>74</v>
      </c>
      <c r="AC61" s="85" t="s">
        <v>311</v>
      </c>
    </row>
    <row r="62" spans="1:29">
      <c r="A62" s="85">
        <v>20501</v>
      </c>
      <c r="B62" s="86">
        <f t="shared" si="16"/>
        <v>105</v>
      </c>
      <c r="C62" s="86">
        <f t="shared" si="17"/>
        <v>1.01671775132947</v>
      </c>
      <c r="D62" s="86">
        <f t="shared" si="18"/>
        <v>2268996.41747423</v>
      </c>
      <c r="E62" s="86">
        <f t="shared" si="29"/>
        <v>40</v>
      </c>
      <c r="F62" s="103">
        <f t="shared" si="19"/>
        <v>1.00649158406772</v>
      </c>
      <c r="G62" s="86">
        <f t="shared" si="20"/>
        <v>1966.83976121571</v>
      </c>
      <c r="H62" s="86">
        <f t="shared" si="21"/>
        <v>500</v>
      </c>
      <c r="I62" s="86">
        <f t="shared" si="22"/>
        <v>1.01781924942672</v>
      </c>
      <c r="J62" s="86">
        <f t="shared" si="23"/>
        <v>20735161.8601764</v>
      </c>
      <c r="K62" s="86">
        <f t="shared" si="24"/>
        <v>102</v>
      </c>
      <c r="L62" s="86">
        <f t="shared" si="25"/>
        <v>1.00526393114144</v>
      </c>
      <c r="M62" s="86">
        <f t="shared" si="26"/>
        <v>2405.58432098378</v>
      </c>
      <c r="N62" s="85">
        <v>603</v>
      </c>
      <c r="O62" s="85">
        <v>1</v>
      </c>
      <c r="P62" s="85">
        <f t="shared" si="27"/>
        <v>602</v>
      </c>
      <c r="Q62" s="85" t="s">
        <v>44</v>
      </c>
      <c r="R62" s="85">
        <v>1.01671775132947</v>
      </c>
      <c r="S62" s="85">
        <v>1.00649158406772</v>
      </c>
      <c r="T62" s="85">
        <v>1.01781924942672</v>
      </c>
      <c r="U62" s="85">
        <v>1.00526393114144</v>
      </c>
      <c r="V62" s="85" t="str">
        <f t="shared" si="28"/>
        <v>H30062</v>
      </c>
      <c r="X62" s="118" t="s">
        <v>312</v>
      </c>
      <c r="Y62" s="109">
        <v>394</v>
      </c>
      <c r="Z62" s="109">
        <v>51</v>
      </c>
      <c r="AA62" s="109">
        <v>29</v>
      </c>
      <c r="AB62" s="109">
        <v>76</v>
      </c>
      <c r="AC62" s="85" t="s">
        <v>313</v>
      </c>
    </row>
    <row r="63" spans="1:29">
      <c r="A63" s="85">
        <v>20502</v>
      </c>
      <c r="B63" s="86">
        <f t="shared" si="16"/>
        <v>103</v>
      </c>
      <c r="C63" s="86">
        <f t="shared" si="17"/>
        <v>1.01737732462771</v>
      </c>
      <c r="D63" s="86">
        <f t="shared" si="18"/>
        <v>3463217.64437418</v>
      </c>
      <c r="E63" s="86">
        <f t="shared" si="29"/>
        <v>39</v>
      </c>
      <c r="F63" s="103">
        <f t="shared" si="19"/>
        <v>1.00795498797555</v>
      </c>
      <c r="G63" s="86">
        <f t="shared" si="20"/>
        <v>4709.26693624624</v>
      </c>
      <c r="H63" s="86">
        <f t="shared" si="21"/>
        <v>490</v>
      </c>
      <c r="I63" s="86">
        <f t="shared" si="22"/>
        <v>1.01821622775539</v>
      </c>
      <c r="J63" s="86">
        <f t="shared" si="23"/>
        <v>27127185.0242772</v>
      </c>
      <c r="K63" s="86">
        <f t="shared" si="24"/>
        <v>103</v>
      </c>
      <c r="L63" s="86">
        <f t="shared" si="25"/>
        <v>1.00604152288506</v>
      </c>
      <c r="M63" s="86">
        <f t="shared" si="26"/>
        <v>3939.67437985012</v>
      </c>
      <c r="N63" s="85">
        <v>606</v>
      </c>
      <c r="O63" s="85">
        <v>1</v>
      </c>
      <c r="P63" s="85">
        <f t="shared" si="27"/>
        <v>605</v>
      </c>
      <c r="Q63" s="85" t="s">
        <v>65</v>
      </c>
      <c r="R63" s="85">
        <v>1.01737732462771</v>
      </c>
      <c r="S63" s="85">
        <v>1.00795498797555</v>
      </c>
      <c r="T63" s="85">
        <v>1.01821622775539</v>
      </c>
      <c r="U63" s="85">
        <v>1.00604152288506</v>
      </c>
      <c r="V63" s="85" t="str">
        <f t="shared" si="28"/>
        <v>H30061</v>
      </c>
      <c r="X63" s="118" t="s">
        <v>314</v>
      </c>
      <c r="Y63" s="109">
        <v>336</v>
      </c>
      <c r="Z63" s="109">
        <v>74</v>
      </c>
      <c r="AA63" s="109">
        <v>27</v>
      </c>
      <c r="AB63" s="109">
        <v>74</v>
      </c>
      <c r="AC63" s="85" t="s">
        <v>315</v>
      </c>
    </row>
    <row r="64" spans="1:29">
      <c r="A64" s="85">
        <v>20504</v>
      </c>
      <c r="B64" s="86">
        <f t="shared" si="16"/>
        <v>72</v>
      </c>
      <c r="C64" s="86">
        <f t="shared" si="17"/>
        <v>1.01659292111046</v>
      </c>
      <c r="D64" s="86">
        <f t="shared" si="18"/>
        <v>1594989.71397564</v>
      </c>
      <c r="E64" s="86">
        <f t="shared" si="29"/>
        <v>42</v>
      </c>
      <c r="F64" s="103">
        <f t="shared" si="19"/>
        <v>1.00716864040299</v>
      </c>
      <c r="G64" s="86">
        <f t="shared" si="20"/>
        <v>3231.34864362708</v>
      </c>
      <c r="H64" s="86">
        <f t="shared" si="21"/>
        <v>575</v>
      </c>
      <c r="I64" s="86">
        <f t="shared" si="22"/>
        <v>1.01679876372069</v>
      </c>
      <c r="J64" s="86">
        <f t="shared" si="23"/>
        <v>14406338.8375991</v>
      </c>
      <c r="K64" s="86">
        <f t="shared" si="24"/>
        <v>106</v>
      </c>
      <c r="L64" s="86">
        <f t="shared" si="25"/>
        <v>1.00557669710293</v>
      </c>
      <c r="M64" s="86">
        <f t="shared" si="26"/>
        <v>3117.07914860194</v>
      </c>
      <c r="N64" s="85">
        <v>609</v>
      </c>
      <c r="O64" s="85">
        <v>1</v>
      </c>
      <c r="P64" s="85">
        <f t="shared" si="27"/>
        <v>608</v>
      </c>
      <c r="Q64" s="85" t="s">
        <v>72</v>
      </c>
      <c r="R64" s="85">
        <v>1.01659292111046</v>
      </c>
      <c r="S64" s="85">
        <v>1.00716864040299</v>
      </c>
      <c r="T64" s="85">
        <v>1.01679876372069</v>
      </c>
      <c r="U64" s="85">
        <v>1.00557669710293</v>
      </c>
      <c r="V64" s="85" t="str">
        <f t="shared" si="28"/>
        <v>H30019</v>
      </c>
      <c r="X64" s="118" t="s">
        <v>316</v>
      </c>
      <c r="Y64" s="109">
        <v>369</v>
      </c>
      <c r="Z64" s="109">
        <v>63</v>
      </c>
      <c r="AA64" s="109">
        <v>28</v>
      </c>
      <c r="AB64" s="109">
        <v>75</v>
      </c>
      <c r="AC64" s="85" t="s">
        <v>317</v>
      </c>
    </row>
    <row r="65" spans="1:29">
      <c r="A65" s="85">
        <v>20505</v>
      </c>
      <c r="B65" s="86">
        <f t="shared" si="16"/>
        <v>103</v>
      </c>
      <c r="C65" s="86">
        <f t="shared" si="17"/>
        <v>1.01737732462771</v>
      </c>
      <c r="D65" s="86">
        <f t="shared" si="18"/>
        <v>3840361.5103478</v>
      </c>
      <c r="E65" s="86">
        <f t="shared" si="29"/>
        <v>39</v>
      </c>
      <c r="F65" s="103">
        <f t="shared" si="19"/>
        <v>1.00795498797555</v>
      </c>
      <c r="G65" s="86">
        <f t="shared" si="20"/>
        <v>4938.55777032863</v>
      </c>
      <c r="H65" s="86">
        <f t="shared" si="21"/>
        <v>490</v>
      </c>
      <c r="I65" s="86">
        <f t="shared" si="22"/>
        <v>1.01821622775539</v>
      </c>
      <c r="J65" s="86">
        <f t="shared" si="23"/>
        <v>30230464.155183</v>
      </c>
      <c r="K65" s="86">
        <f t="shared" si="24"/>
        <v>103</v>
      </c>
      <c r="L65" s="86">
        <f t="shared" si="25"/>
        <v>1.00604152288506</v>
      </c>
      <c r="M65" s="86">
        <f t="shared" si="26"/>
        <v>4084.65860316502</v>
      </c>
      <c r="N65" s="85">
        <v>612</v>
      </c>
      <c r="O65" s="85">
        <v>1</v>
      </c>
      <c r="P65" s="85">
        <f t="shared" si="27"/>
        <v>611</v>
      </c>
      <c r="Q65" s="85" t="s">
        <v>65</v>
      </c>
      <c r="R65" s="85">
        <v>1.01737732462771</v>
      </c>
      <c r="S65" s="85">
        <v>1.00795498797555</v>
      </c>
      <c r="T65" s="85">
        <v>1.01821622775539</v>
      </c>
      <c r="U65" s="85">
        <v>1.00604152288506</v>
      </c>
      <c r="V65" s="85" t="str">
        <f t="shared" si="28"/>
        <v>H30078</v>
      </c>
      <c r="X65" s="123">
        <v>30501</v>
      </c>
      <c r="Y65" s="109">
        <v>564</v>
      </c>
      <c r="Z65" s="109">
        <v>74</v>
      </c>
      <c r="AA65" s="109">
        <v>41</v>
      </c>
      <c r="AB65" s="109">
        <v>109</v>
      </c>
      <c r="AC65" s="85" t="s">
        <v>208</v>
      </c>
    </row>
    <row r="66" spans="1:29">
      <c r="A66" s="85">
        <v>20507</v>
      </c>
      <c r="B66" s="86">
        <f t="shared" si="16"/>
        <v>103</v>
      </c>
      <c r="C66" s="86">
        <f t="shared" si="17"/>
        <v>1.01767335669525</v>
      </c>
      <c r="D66" s="86">
        <f t="shared" si="18"/>
        <v>4835012.85354958</v>
      </c>
      <c r="E66" s="86">
        <f t="shared" si="29"/>
        <v>39</v>
      </c>
      <c r="F66" s="103">
        <f t="shared" si="19"/>
        <v>1.00826613387174</v>
      </c>
      <c r="G66" s="86">
        <f t="shared" si="20"/>
        <v>6112.5892626314</v>
      </c>
      <c r="H66" s="86">
        <f t="shared" si="21"/>
        <v>490</v>
      </c>
      <c r="I66" s="86">
        <f t="shared" si="22"/>
        <v>1.01856259436469</v>
      </c>
      <c r="J66" s="86">
        <f t="shared" si="23"/>
        <v>39324035.5426714</v>
      </c>
      <c r="K66" s="86">
        <f t="shared" si="24"/>
        <v>103</v>
      </c>
      <c r="L66" s="86">
        <f t="shared" si="25"/>
        <v>1.00615673797719</v>
      </c>
      <c r="M66" s="86">
        <f t="shared" si="26"/>
        <v>4462.1084764344</v>
      </c>
      <c r="N66" s="85">
        <v>615</v>
      </c>
      <c r="O66" s="85">
        <v>1</v>
      </c>
      <c r="P66" s="85">
        <f t="shared" si="27"/>
        <v>614</v>
      </c>
      <c r="Q66" s="85" t="s">
        <v>85</v>
      </c>
      <c r="R66" s="85">
        <v>1.01767335669525</v>
      </c>
      <c r="S66" s="85">
        <v>1.00826613387174</v>
      </c>
      <c r="T66" s="85">
        <v>1.01856259436469</v>
      </c>
      <c r="U66" s="85">
        <v>1.00615673797719</v>
      </c>
      <c r="V66" s="85" t="str">
        <f t="shared" si="28"/>
        <v>H30092</v>
      </c>
      <c r="X66" s="123">
        <v>30502</v>
      </c>
      <c r="Y66" s="109">
        <v>564</v>
      </c>
      <c r="Z66" s="109">
        <v>74</v>
      </c>
      <c r="AA66" s="109">
        <v>41</v>
      </c>
      <c r="AB66" s="109">
        <v>109</v>
      </c>
      <c r="AC66" s="85" t="s">
        <v>212</v>
      </c>
    </row>
    <row r="67" spans="1:29">
      <c r="A67" s="85">
        <v>20508</v>
      </c>
      <c r="B67" s="86">
        <f t="shared" si="16"/>
        <v>105</v>
      </c>
      <c r="C67" s="86">
        <f t="shared" si="17"/>
        <v>1.01671775132947</v>
      </c>
      <c r="D67" s="86">
        <f t="shared" si="18"/>
        <v>2909644.31551741</v>
      </c>
      <c r="E67" s="86">
        <f t="shared" si="29"/>
        <v>40</v>
      </c>
      <c r="F67" s="103">
        <f t="shared" si="19"/>
        <v>1.00649158406772</v>
      </c>
      <c r="G67" s="86">
        <f t="shared" si="20"/>
        <v>2167.31080737063</v>
      </c>
      <c r="H67" s="86">
        <f t="shared" si="21"/>
        <v>500</v>
      </c>
      <c r="I67" s="86">
        <f t="shared" si="22"/>
        <v>1.01781924942672</v>
      </c>
      <c r="J67" s="86">
        <f t="shared" si="23"/>
        <v>27025101.421528</v>
      </c>
      <c r="K67" s="86">
        <f t="shared" si="24"/>
        <v>102</v>
      </c>
      <c r="L67" s="86">
        <f t="shared" si="25"/>
        <v>1.00526393114144</v>
      </c>
      <c r="M67" s="86">
        <f t="shared" si="26"/>
        <v>2602.68788050343</v>
      </c>
      <c r="N67" s="85">
        <v>618</v>
      </c>
      <c r="O67" s="85">
        <v>1</v>
      </c>
      <c r="P67" s="85">
        <f t="shared" si="27"/>
        <v>617</v>
      </c>
      <c r="Q67" s="85" t="s">
        <v>44</v>
      </c>
      <c r="R67" s="85">
        <v>1.01671775132947</v>
      </c>
      <c r="S67" s="85">
        <v>1.00649158406772</v>
      </c>
      <c r="T67" s="85">
        <v>1.01781924942672</v>
      </c>
      <c r="U67" s="85">
        <v>1.00526393114144</v>
      </c>
      <c r="V67" s="85" t="str">
        <f t="shared" si="28"/>
        <v>H30093</v>
      </c>
      <c r="X67" s="123">
        <v>30503</v>
      </c>
      <c r="Y67" s="109">
        <v>527</v>
      </c>
      <c r="Z67" s="109">
        <v>90</v>
      </c>
      <c r="AA67" s="109">
        <v>40</v>
      </c>
      <c r="AB67" s="109">
        <v>107</v>
      </c>
      <c r="AC67" s="85" t="s">
        <v>318</v>
      </c>
    </row>
    <row r="68" spans="1:29">
      <c r="A68" s="85">
        <v>20509</v>
      </c>
      <c r="B68" s="86">
        <f t="shared" si="16"/>
        <v>105</v>
      </c>
      <c r="C68" s="86">
        <f t="shared" si="17"/>
        <v>1.01671775132947</v>
      </c>
      <c r="D68" s="86">
        <f t="shared" si="18"/>
        <v>3058025.63090577</v>
      </c>
      <c r="E68" s="86">
        <f t="shared" si="29"/>
        <v>40</v>
      </c>
      <c r="F68" s="103">
        <f t="shared" si="19"/>
        <v>1.00649158406772</v>
      </c>
      <c r="G68" s="86">
        <f t="shared" si="20"/>
        <v>2209.79323692789</v>
      </c>
      <c r="H68" s="86">
        <f t="shared" si="21"/>
        <v>500</v>
      </c>
      <c r="I68" s="86">
        <f t="shared" si="22"/>
        <v>1.01781924942672</v>
      </c>
      <c r="J68" s="86">
        <f t="shared" si="23"/>
        <v>28495698.8891437</v>
      </c>
      <c r="K68" s="86">
        <f t="shared" si="24"/>
        <v>105</v>
      </c>
      <c r="L68" s="86">
        <f t="shared" si="25"/>
        <v>1.00526393114144</v>
      </c>
      <c r="M68" s="86">
        <f t="shared" si="26"/>
        <v>2721.77059709572</v>
      </c>
      <c r="N68" s="85">
        <v>621</v>
      </c>
      <c r="O68" s="85">
        <v>1</v>
      </c>
      <c r="P68" s="85">
        <f t="shared" si="27"/>
        <v>620</v>
      </c>
      <c r="Q68" s="85" t="s">
        <v>44</v>
      </c>
      <c r="R68" s="85">
        <v>1.01671775132947</v>
      </c>
      <c r="S68" s="85">
        <v>1.00649158406772</v>
      </c>
      <c r="T68" s="85">
        <v>1.01781924942672</v>
      </c>
      <c r="U68" s="85">
        <v>1.00526393114144</v>
      </c>
      <c r="V68" s="85" t="str">
        <f t="shared" si="28"/>
        <v>H30096</v>
      </c>
      <c r="X68" s="123">
        <v>30504</v>
      </c>
      <c r="Y68" s="109">
        <v>490</v>
      </c>
      <c r="Z68" s="109">
        <v>107</v>
      </c>
      <c r="AA68" s="109">
        <v>39</v>
      </c>
      <c r="AB68" s="109">
        <v>105</v>
      </c>
      <c r="AC68" s="85" t="s">
        <v>319</v>
      </c>
    </row>
    <row r="69" spans="1:29">
      <c r="A69" s="85">
        <v>20511</v>
      </c>
      <c r="B69" s="86">
        <f t="shared" si="16"/>
        <v>72</v>
      </c>
      <c r="C69" s="86">
        <f t="shared" si="17"/>
        <v>1.01659292111046</v>
      </c>
      <c r="D69" s="86">
        <f t="shared" si="18"/>
        <v>2041569.20013251</v>
      </c>
      <c r="E69" s="86">
        <f t="shared" si="29"/>
        <v>42</v>
      </c>
      <c r="F69" s="103">
        <f t="shared" si="19"/>
        <v>1.00716864040299</v>
      </c>
      <c r="G69" s="86">
        <f t="shared" si="20"/>
        <v>3596.80375203792</v>
      </c>
      <c r="H69" s="86">
        <f t="shared" si="21"/>
        <v>575</v>
      </c>
      <c r="I69" s="86">
        <f t="shared" si="22"/>
        <v>1.01679876372069</v>
      </c>
      <c r="J69" s="86">
        <f t="shared" si="23"/>
        <v>18496040.5040641</v>
      </c>
      <c r="K69" s="86">
        <f t="shared" si="24"/>
        <v>107</v>
      </c>
      <c r="L69" s="86">
        <f t="shared" si="25"/>
        <v>1.00557669710293</v>
      </c>
      <c r="M69" s="86">
        <f t="shared" si="26"/>
        <v>3420.21770963999</v>
      </c>
      <c r="N69" s="85">
        <v>624</v>
      </c>
      <c r="O69" s="85">
        <v>1</v>
      </c>
      <c r="P69" s="85">
        <f t="shared" si="27"/>
        <v>623</v>
      </c>
      <c r="Q69" s="85" t="s">
        <v>72</v>
      </c>
      <c r="R69" s="85">
        <v>1.01659292111046</v>
      </c>
      <c r="S69" s="85">
        <v>1.00716864040299</v>
      </c>
      <c r="T69" s="85">
        <v>1.01679876372069</v>
      </c>
      <c r="U69" s="85">
        <v>1.00557669710293</v>
      </c>
      <c r="V69" s="85" t="str">
        <f t="shared" si="28"/>
        <v>H30107</v>
      </c>
      <c r="X69" s="123">
        <v>30505</v>
      </c>
      <c r="Y69" s="109">
        <v>480</v>
      </c>
      <c r="Z69" s="109">
        <v>105</v>
      </c>
      <c r="AA69" s="109">
        <v>38</v>
      </c>
      <c r="AB69" s="109">
        <v>106</v>
      </c>
      <c r="AC69" s="85" t="s">
        <v>320</v>
      </c>
    </row>
    <row r="70" spans="1:29">
      <c r="A70" s="85">
        <v>20512</v>
      </c>
      <c r="B70" s="86">
        <f t="shared" si="16"/>
        <v>103</v>
      </c>
      <c r="C70" s="86">
        <f t="shared" si="17"/>
        <v>1.01767335669525</v>
      </c>
      <c r="D70" s="86">
        <f t="shared" si="18"/>
        <v>5966209.34275098</v>
      </c>
      <c r="E70" s="86">
        <f t="shared" si="29"/>
        <v>39</v>
      </c>
      <c r="F70" s="103">
        <f t="shared" si="19"/>
        <v>1.00826613387174</v>
      </c>
      <c r="G70" s="86">
        <f t="shared" si="20"/>
        <v>6747.25891663601</v>
      </c>
      <c r="H70" s="86">
        <f t="shared" si="21"/>
        <v>490</v>
      </c>
      <c r="I70" s="86">
        <f t="shared" si="22"/>
        <v>1.01856259436469</v>
      </c>
      <c r="J70" s="86">
        <f t="shared" si="23"/>
        <v>49035516.8752692</v>
      </c>
      <c r="K70" s="86">
        <f t="shared" si="24"/>
        <v>105</v>
      </c>
      <c r="L70" s="86">
        <f t="shared" si="25"/>
        <v>1.00615673797719</v>
      </c>
      <c r="M70" s="86">
        <f t="shared" si="26"/>
        <v>4896.4336872936</v>
      </c>
      <c r="N70" s="85">
        <v>627</v>
      </c>
      <c r="O70" s="85">
        <v>1</v>
      </c>
      <c r="P70" s="85">
        <f t="shared" si="27"/>
        <v>626</v>
      </c>
      <c r="Q70" s="85" t="s">
        <v>85</v>
      </c>
      <c r="R70" s="85">
        <v>1.01767335669525</v>
      </c>
      <c r="S70" s="85">
        <v>1.00826613387174</v>
      </c>
      <c r="T70" s="85">
        <v>1.01856259436469</v>
      </c>
      <c r="U70" s="85">
        <v>1.00615673797719</v>
      </c>
      <c r="V70" s="85" t="str">
        <f t="shared" si="28"/>
        <v>H30112</v>
      </c>
      <c r="X70" s="123">
        <v>30506</v>
      </c>
      <c r="Y70" s="109">
        <v>480</v>
      </c>
      <c r="Z70" s="109">
        <v>105</v>
      </c>
      <c r="AA70" s="109">
        <v>38</v>
      </c>
      <c r="AB70" s="109">
        <v>106</v>
      </c>
      <c r="AC70" s="85" t="s">
        <v>216</v>
      </c>
    </row>
    <row r="71" spans="1:29">
      <c r="A71" s="85">
        <v>30501</v>
      </c>
      <c r="B71" s="86">
        <f t="shared" si="16"/>
        <v>74</v>
      </c>
      <c r="C71" s="86">
        <f t="shared" si="17"/>
        <v>1.01659292111046</v>
      </c>
      <c r="D71" s="86">
        <f t="shared" si="18"/>
        <v>2316038.7206841</v>
      </c>
      <c r="E71" s="86">
        <f t="shared" si="29"/>
        <v>41</v>
      </c>
      <c r="F71" s="103">
        <f t="shared" si="19"/>
        <v>1.00716864040299</v>
      </c>
      <c r="G71" s="86">
        <f t="shared" si="20"/>
        <v>3664.91982741432</v>
      </c>
      <c r="H71" s="86">
        <f t="shared" si="21"/>
        <v>564</v>
      </c>
      <c r="I71" s="86">
        <f t="shared" si="22"/>
        <v>1.01679876372069</v>
      </c>
      <c r="J71" s="86">
        <f t="shared" si="23"/>
        <v>20049340.156423</v>
      </c>
      <c r="K71" s="86">
        <f t="shared" si="24"/>
        <v>109</v>
      </c>
      <c r="L71" s="86">
        <f t="shared" si="25"/>
        <v>1.00557669710293</v>
      </c>
      <c r="M71" s="86">
        <f t="shared" si="26"/>
        <v>3602.36467499198</v>
      </c>
      <c r="N71" s="85">
        <v>630</v>
      </c>
      <c r="O71" s="85">
        <v>1</v>
      </c>
      <c r="P71" s="85">
        <f t="shared" si="27"/>
        <v>629</v>
      </c>
      <c r="Q71" s="85" t="s">
        <v>72</v>
      </c>
      <c r="R71" s="85">
        <v>1.01659292111046</v>
      </c>
      <c r="S71" s="85">
        <v>1.00716864040299</v>
      </c>
      <c r="T71" s="85">
        <v>1.01679876372069</v>
      </c>
      <c r="U71" s="85">
        <v>1.00557669710293</v>
      </c>
      <c r="V71" s="85" t="str">
        <f t="shared" si="28"/>
        <v>H30064</v>
      </c>
      <c r="X71" s="123">
        <v>30507</v>
      </c>
      <c r="Y71" s="109">
        <v>527</v>
      </c>
      <c r="Z71" s="109">
        <v>90</v>
      </c>
      <c r="AA71" s="109">
        <v>40</v>
      </c>
      <c r="AB71" s="109">
        <v>107</v>
      </c>
      <c r="AC71" s="85" t="s">
        <v>220</v>
      </c>
    </row>
    <row r="72" spans="1:29">
      <c r="A72" s="85">
        <v>30502</v>
      </c>
      <c r="B72" s="86">
        <f t="shared" si="16"/>
        <v>74</v>
      </c>
      <c r="C72" s="86">
        <f t="shared" si="17"/>
        <v>1.01659292111046</v>
      </c>
      <c r="D72" s="86">
        <f t="shared" ref="D72:D103" si="30">B72*C72^P72</f>
        <v>2433251.83502394</v>
      </c>
      <c r="E72" s="86">
        <f t="shared" si="29"/>
        <v>41</v>
      </c>
      <c r="F72" s="103">
        <f t="shared" si="19"/>
        <v>1.00716864040299</v>
      </c>
      <c r="G72" s="86">
        <f t="shared" si="20"/>
        <v>3744.30366873802</v>
      </c>
      <c r="H72" s="86">
        <f t="shared" si="21"/>
        <v>564</v>
      </c>
      <c r="I72" s="86">
        <f t="shared" si="22"/>
        <v>1.01679876372069</v>
      </c>
      <c r="J72" s="86">
        <f t="shared" si="23"/>
        <v>21076821.2650618</v>
      </c>
      <c r="K72" s="86">
        <f t="shared" si="24"/>
        <v>109</v>
      </c>
      <c r="L72" s="86">
        <f t="shared" si="25"/>
        <v>1.00557669710293</v>
      </c>
      <c r="M72" s="86">
        <f t="shared" si="26"/>
        <v>3662.9692854675</v>
      </c>
      <c r="N72" s="85">
        <v>633</v>
      </c>
      <c r="O72" s="85">
        <v>1</v>
      </c>
      <c r="P72" s="85">
        <f t="shared" si="27"/>
        <v>632</v>
      </c>
      <c r="Q72" s="85" t="s">
        <v>72</v>
      </c>
      <c r="R72" s="85">
        <v>1.01659292111046</v>
      </c>
      <c r="S72" s="85">
        <v>1.00716864040299</v>
      </c>
      <c r="T72" s="85">
        <v>1.01679876372069</v>
      </c>
      <c r="U72" s="85">
        <v>1.00557669710293</v>
      </c>
      <c r="V72" s="85" t="str">
        <f t="shared" si="28"/>
        <v>H30056</v>
      </c>
      <c r="X72" s="123">
        <v>30508</v>
      </c>
      <c r="Y72" s="109">
        <v>490</v>
      </c>
      <c r="Z72" s="109">
        <v>107</v>
      </c>
      <c r="AA72" s="109">
        <v>39</v>
      </c>
      <c r="AB72" s="109">
        <v>105</v>
      </c>
      <c r="AC72" s="85" t="s">
        <v>224</v>
      </c>
    </row>
    <row r="73" spans="1:29">
      <c r="A73" s="85">
        <v>30506</v>
      </c>
      <c r="B73" s="86">
        <f t="shared" si="16"/>
        <v>105</v>
      </c>
      <c r="C73" s="86">
        <f t="shared" si="17"/>
        <v>1.01737732462771</v>
      </c>
      <c r="D73" s="86">
        <f t="shared" si="30"/>
        <v>5919615.16911288</v>
      </c>
      <c r="E73" s="86">
        <f t="shared" si="29"/>
        <v>38</v>
      </c>
      <c r="F73" s="103">
        <f t="shared" si="19"/>
        <v>1.00795498797555</v>
      </c>
      <c r="G73" s="86">
        <f t="shared" si="20"/>
        <v>5819.77840122685</v>
      </c>
      <c r="H73" s="86">
        <f t="shared" si="21"/>
        <v>480</v>
      </c>
      <c r="I73" s="86">
        <f t="shared" si="22"/>
        <v>1.01821622775539</v>
      </c>
      <c r="J73" s="86">
        <f t="shared" si="23"/>
        <v>45672030.056672</v>
      </c>
      <c r="K73" s="86">
        <f t="shared" si="24"/>
        <v>106</v>
      </c>
      <c r="L73" s="86">
        <f t="shared" si="25"/>
        <v>1.00604152288506</v>
      </c>
      <c r="M73" s="86">
        <f t="shared" si="26"/>
        <v>4857.4254893464</v>
      </c>
      <c r="N73" s="85">
        <v>636</v>
      </c>
      <c r="O73" s="85">
        <v>1</v>
      </c>
      <c r="P73" s="85">
        <f t="shared" si="27"/>
        <v>635</v>
      </c>
      <c r="Q73" s="85" t="s">
        <v>65</v>
      </c>
      <c r="R73" s="85">
        <v>1.01737732462771</v>
      </c>
      <c r="S73" s="85">
        <v>1.00795498797555</v>
      </c>
      <c r="T73" s="85">
        <v>1.01821622775539</v>
      </c>
      <c r="U73" s="85">
        <v>1.00604152288506</v>
      </c>
      <c r="V73" s="85" t="str">
        <f t="shared" si="28"/>
        <v>H30058</v>
      </c>
      <c r="X73" s="123">
        <v>30509</v>
      </c>
      <c r="Y73" s="109">
        <v>490</v>
      </c>
      <c r="Z73" s="109">
        <v>107</v>
      </c>
      <c r="AA73" s="109">
        <v>39</v>
      </c>
      <c r="AB73" s="109">
        <v>108</v>
      </c>
      <c r="AC73" s="85" t="s">
        <v>228</v>
      </c>
    </row>
    <row r="74" spans="1:29">
      <c r="A74" s="85">
        <v>30507</v>
      </c>
      <c r="B74" s="86">
        <f t="shared" si="16"/>
        <v>90</v>
      </c>
      <c r="C74" s="86">
        <f t="shared" si="17"/>
        <v>1.01767335669525</v>
      </c>
      <c r="D74" s="86">
        <f t="shared" si="30"/>
        <v>6432867.81531012</v>
      </c>
      <c r="E74" s="86">
        <f t="shared" si="29"/>
        <v>40</v>
      </c>
      <c r="F74" s="103">
        <f t="shared" si="19"/>
        <v>1.00826613387174</v>
      </c>
      <c r="G74" s="86">
        <f t="shared" si="20"/>
        <v>7638.79617438886</v>
      </c>
      <c r="H74" s="86">
        <f t="shared" si="21"/>
        <v>527</v>
      </c>
      <c r="I74" s="86">
        <f t="shared" si="22"/>
        <v>1.01856259436469</v>
      </c>
      <c r="J74" s="86">
        <f t="shared" si="23"/>
        <v>65762447.817642</v>
      </c>
      <c r="K74" s="86">
        <f t="shared" si="24"/>
        <v>107</v>
      </c>
      <c r="L74" s="86">
        <f t="shared" si="25"/>
        <v>1.00615673797719</v>
      </c>
      <c r="M74" s="86">
        <f t="shared" si="26"/>
        <v>5371.08511483615</v>
      </c>
      <c r="N74" s="85">
        <v>639</v>
      </c>
      <c r="O74" s="85">
        <v>1</v>
      </c>
      <c r="P74" s="85">
        <f t="shared" si="27"/>
        <v>638</v>
      </c>
      <c r="Q74" s="85" t="s">
        <v>85</v>
      </c>
      <c r="R74" s="85">
        <v>1.01767335669525</v>
      </c>
      <c r="S74" s="85">
        <v>1.00826613387174</v>
      </c>
      <c r="T74" s="85">
        <v>1.01856259436469</v>
      </c>
      <c r="U74" s="85">
        <v>1.00615673797719</v>
      </c>
      <c r="V74" s="85" t="str">
        <f t="shared" si="28"/>
        <v>H30094</v>
      </c>
      <c r="X74" s="123">
        <v>30510</v>
      </c>
      <c r="Y74" s="109">
        <v>480</v>
      </c>
      <c r="Z74" s="109">
        <v>105</v>
      </c>
      <c r="AA74" s="109">
        <v>38</v>
      </c>
      <c r="AB74" s="109">
        <v>106</v>
      </c>
      <c r="AC74" s="85" t="s">
        <v>232</v>
      </c>
    </row>
    <row r="75" spans="1:29">
      <c r="A75" s="85">
        <v>30508</v>
      </c>
      <c r="B75" s="86">
        <f t="shared" si="16"/>
        <v>107</v>
      </c>
      <c r="C75" s="86">
        <f t="shared" si="17"/>
        <v>1.01671775132947</v>
      </c>
      <c r="D75" s="86">
        <f t="shared" si="30"/>
        <v>4414119.93616455</v>
      </c>
      <c r="E75" s="86">
        <f t="shared" si="29"/>
        <v>39</v>
      </c>
      <c r="F75" s="103">
        <f t="shared" si="19"/>
        <v>1.00649158406772</v>
      </c>
      <c r="G75" s="86">
        <f t="shared" si="20"/>
        <v>2468.13755354384</v>
      </c>
      <c r="H75" s="86">
        <f t="shared" si="21"/>
        <v>490</v>
      </c>
      <c r="I75" s="86">
        <f t="shared" si="22"/>
        <v>1.01781924942672</v>
      </c>
      <c r="J75" s="86">
        <f t="shared" si="23"/>
        <v>40465904.5114243</v>
      </c>
      <c r="K75" s="86">
        <f t="shared" si="24"/>
        <v>105</v>
      </c>
      <c r="L75" s="86">
        <f t="shared" si="25"/>
        <v>1.00526393114144</v>
      </c>
      <c r="M75" s="86">
        <f t="shared" si="26"/>
        <v>3039.02047130674</v>
      </c>
      <c r="N75" s="85">
        <v>642</v>
      </c>
      <c r="O75" s="85">
        <v>1</v>
      </c>
      <c r="P75" s="85">
        <f t="shared" si="27"/>
        <v>641</v>
      </c>
      <c r="Q75" s="85" t="s">
        <v>44</v>
      </c>
      <c r="R75" s="85">
        <v>1.01671775132947</v>
      </c>
      <c r="S75" s="85">
        <v>1.00649158406772</v>
      </c>
      <c r="T75" s="85">
        <v>1.01781924942672</v>
      </c>
      <c r="U75" s="85">
        <v>1.00526393114144</v>
      </c>
      <c r="V75" s="85" t="str">
        <f t="shared" si="28"/>
        <v>H30095</v>
      </c>
      <c r="X75" s="123">
        <v>30511</v>
      </c>
      <c r="Y75" s="109">
        <v>480</v>
      </c>
      <c r="Z75" s="109">
        <v>105</v>
      </c>
      <c r="AA75" s="109">
        <v>38</v>
      </c>
      <c r="AB75" s="109">
        <v>106</v>
      </c>
      <c r="AC75" s="85" t="s">
        <v>236</v>
      </c>
    </row>
    <row r="76" spans="1:29">
      <c r="A76" s="85">
        <v>30509</v>
      </c>
      <c r="B76" s="86">
        <f t="shared" si="16"/>
        <v>107</v>
      </c>
      <c r="C76" s="86">
        <f t="shared" si="17"/>
        <v>1.01671775132947</v>
      </c>
      <c r="D76" s="86">
        <f t="shared" si="30"/>
        <v>4639224.05590765</v>
      </c>
      <c r="E76" s="86">
        <f t="shared" si="29"/>
        <v>39</v>
      </c>
      <c r="F76" s="103">
        <f t="shared" si="19"/>
        <v>1.00649158406772</v>
      </c>
      <c r="G76" s="86">
        <f t="shared" si="20"/>
        <v>2516.51662284921</v>
      </c>
      <c r="H76" s="86">
        <f t="shared" si="21"/>
        <v>490</v>
      </c>
      <c r="I76" s="86">
        <f t="shared" si="22"/>
        <v>1.01781924942672</v>
      </c>
      <c r="J76" s="86">
        <f t="shared" si="23"/>
        <v>42667896.495509</v>
      </c>
      <c r="K76" s="86">
        <f t="shared" si="24"/>
        <v>108</v>
      </c>
      <c r="L76" s="86">
        <f t="shared" si="25"/>
        <v>1.00526393114144</v>
      </c>
      <c r="M76" s="86">
        <f t="shared" si="26"/>
        <v>3175.472697386</v>
      </c>
      <c r="N76" s="85">
        <v>645</v>
      </c>
      <c r="O76" s="85">
        <v>1</v>
      </c>
      <c r="P76" s="85">
        <f t="shared" si="27"/>
        <v>644</v>
      </c>
      <c r="Q76" s="85" t="s">
        <v>44</v>
      </c>
      <c r="R76" s="85">
        <v>1.01671775132947</v>
      </c>
      <c r="S76" s="85">
        <v>1.00649158406772</v>
      </c>
      <c r="T76" s="85">
        <v>1.01781924942672</v>
      </c>
      <c r="U76" s="85">
        <v>1.00526393114144</v>
      </c>
      <c r="V76" s="85" t="str">
        <f t="shared" si="28"/>
        <v>H30099</v>
      </c>
      <c r="X76" s="123">
        <v>30512</v>
      </c>
      <c r="Y76" s="109">
        <v>485</v>
      </c>
      <c r="Z76" s="109">
        <v>107</v>
      </c>
      <c r="AA76" s="109">
        <v>39</v>
      </c>
      <c r="AB76" s="109">
        <v>107</v>
      </c>
      <c r="AC76" s="85" t="s">
        <v>240</v>
      </c>
    </row>
    <row r="77" spans="1:28">
      <c r="A77" s="85">
        <v>30510</v>
      </c>
      <c r="B77" s="86">
        <f t="shared" si="16"/>
        <v>105</v>
      </c>
      <c r="C77" s="86">
        <f t="shared" si="17"/>
        <v>1.01737732462771</v>
      </c>
      <c r="D77" s="86">
        <f t="shared" si="30"/>
        <v>7279107.28236263</v>
      </c>
      <c r="E77" s="86">
        <f t="shared" si="29"/>
        <v>38</v>
      </c>
      <c r="F77" s="103">
        <f t="shared" si="19"/>
        <v>1.00795498797555</v>
      </c>
      <c r="G77" s="86">
        <f t="shared" si="20"/>
        <v>6400.29672146227</v>
      </c>
      <c r="H77" s="86">
        <f t="shared" si="21"/>
        <v>480</v>
      </c>
      <c r="I77" s="86">
        <f t="shared" si="22"/>
        <v>1.01821622775539</v>
      </c>
      <c r="J77" s="86">
        <f t="shared" si="23"/>
        <v>56719251.0240825</v>
      </c>
      <c r="K77" s="86">
        <f t="shared" si="24"/>
        <v>106</v>
      </c>
      <c r="L77" s="86">
        <f t="shared" si="25"/>
        <v>1.00604152288506</v>
      </c>
      <c r="M77" s="86">
        <f t="shared" si="26"/>
        <v>5221.52087886945</v>
      </c>
      <c r="N77" s="85">
        <v>648</v>
      </c>
      <c r="O77" s="85">
        <v>1</v>
      </c>
      <c r="P77" s="85">
        <f t="shared" si="27"/>
        <v>647</v>
      </c>
      <c r="Q77" s="85" t="s">
        <v>65</v>
      </c>
      <c r="R77" s="85">
        <v>1.01737732462771</v>
      </c>
      <c r="S77" s="85">
        <v>1.00795498797555</v>
      </c>
      <c r="T77" s="85">
        <v>1.01821622775539</v>
      </c>
      <c r="U77" s="85">
        <v>1.00604152288506</v>
      </c>
      <c r="V77" s="85" t="str">
        <f t="shared" si="28"/>
        <v>H30101</v>
      </c>
      <c r="X77" s="109"/>
      <c r="Y77" s="109"/>
      <c r="Z77" s="109"/>
      <c r="AA77" s="109"/>
      <c r="AB77" s="109"/>
    </row>
    <row r="78" spans="1:29">
      <c r="A78" s="85">
        <v>30511</v>
      </c>
      <c r="B78" s="86">
        <f t="shared" si="16"/>
        <v>105</v>
      </c>
      <c r="C78" s="86">
        <f t="shared" si="17"/>
        <v>1.01767335669525</v>
      </c>
      <c r="D78" s="86">
        <f t="shared" si="30"/>
        <v>9260880.32442574</v>
      </c>
      <c r="E78" s="86">
        <f t="shared" si="29"/>
        <v>38</v>
      </c>
      <c r="F78" s="103">
        <f t="shared" si="19"/>
        <v>1.00826613387174</v>
      </c>
      <c r="G78" s="86">
        <f t="shared" si="20"/>
        <v>8010.33518141728</v>
      </c>
      <c r="H78" s="86">
        <f t="shared" si="21"/>
        <v>480</v>
      </c>
      <c r="I78" s="86">
        <f t="shared" si="22"/>
        <v>1.01856259436469</v>
      </c>
      <c r="J78" s="86">
        <f t="shared" si="23"/>
        <v>74689795.4198453</v>
      </c>
      <c r="K78" s="86">
        <f t="shared" si="24"/>
        <v>106</v>
      </c>
      <c r="L78" s="86">
        <f t="shared" si="25"/>
        <v>1.00615673797719</v>
      </c>
      <c r="M78" s="86">
        <f t="shared" si="26"/>
        <v>5727.58840241531</v>
      </c>
      <c r="N78" s="85">
        <v>651</v>
      </c>
      <c r="O78" s="85">
        <v>1</v>
      </c>
      <c r="P78" s="85">
        <f t="shared" si="27"/>
        <v>650</v>
      </c>
      <c r="Q78" s="85" t="s">
        <v>85</v>
      </c>
      <c r="R78" s="85">
        <v>1.01767335669525</v>
      </c>
      <c r="S78" s="85">
        <v>1.00826613387174</v>
      </c>
      <c r="T78" s="85">
        <v>1.01856259436469</v>
      </c>
      <c r="U78" s="85">
        <v>1.00615673797719</v>
      </c>
      <c r="V78" s="85" t="str">
        <f t="shared" si="28"/>
        <v>H30106</v>
      </c>
      <c r="X78" s="109">
        <v>40301</v>
      </c>
      <c r="Y78" s="109">
        <v>302</v>
      </c>
      <c r="Z78" s="109">
        <v>62</v>
      </c>
      <c r="AA78" s="109">
        <v>24</v>
      </c>
      <c r="AB78" s="109">
        <v>63</v>
      </c>
      <c r="AC78" s="85" t="s">
        <v>130</v>
      </c>
    </row>
    <row r="79" spans="1:29">
      <c r="A79" s="85">
        <v>30512</v>
      </c>
      <c r="B79" s="86">
        <f t="shared" si="16"/>
        <v>107</v>
      </c>
      <c r="C79" s="86">
        <f t="shared" si="17"/>
        <v>1.01737732462771</v>
      </c>
      <c r="D79" s="86">
        <f t="shared" si="30"/>
        <v>8225549.52921379</v>
      </c>
      <c r="E79" s="86">
        <f t="shared" si="29"/>
        <v>39</v>
      </c>
      <c r="F79" s="103">
        <f t="shared" si="19"/>
        <v>1.00795498797555</v>
      </c>
      <c r="G79" s="86">
        <f t="shared" si="20"/>
        <v>6888.55212627498</v>
      </c>
      <c r="H79" s="86">
        <f t="shared" si="21"/>
        <v>485</v>
      </c>
      <c r="I79" s="86">
        <f t="shared" si="22"/>
        <v>1.01821622775539</v>
      </c>
      <c r="J79" s="86">
        <f t="shared" si="23"/>
        <v>63866199.6625844</v>
      </c>
      <c r="K79" s="86">
        <f t="shared" si="24"/>
        <v>107</v>
      </c>
      <c r="L79" s="86">
        <f t="shared" si="25"/>
        <v>1.00604152288506</v>
      </c>
      <c r="M79" s="86">
        <f t="shared" si="26"/>
        <v>5464.75085983554</v>
      </c>
      <c r="N79" s="85">
        <v>654</v>
      </c>
      <c r="O79" s="85">
        <v>1</v>
      </c>
      <c r="P79" s="85">
        <f t="shared" si="27"/>
        <v>653</v>
      </c>
      <c r="Q79" s="85" t="s">
        <v>65</v>
      </c>
      <c r="R79" s="85">
        <v>1.01737732462771</v>
      </c>
      <c r="S79" s="85">
        <v>1.00795498797555</v>
      </c>
      <c r="T79" s="85">
        <v>1.01821622775539</v>
      </c>
      <c r="U79" s="85">
        <v>1.00604152288506</v>
      </c>
      <c r="V79" s="85" t="str">
        <f t="shared" si="28"/>
        <v>H30111</v>
      </c>
      <c r="X79" s="124">
        <v>40401</v>
      </c>
      <c r="Y79" s="109">
        <v>406</v>
      </c>
      <c r="Z79" s="109">
        <v>65</v>
      </c>
      <c r="AA79" s="109">
        <v>31</v>
      </c>
      <c r="AB79" s="109">
        <v>79</v>
      </c>
      <c r="AC79" s="85" t="s">
        <v>321</v>
      </c>
    </row>
    <row r="80" spans="1:29">
      <c r="A80" s="85">
        <v>40503</v>
      </c>
      <c r="B80" s="86">
        <f t="shared" si="16"/>
        <v>108</v>
      </c>
      <c r="C80" s="86">
        <f t="shared" si="17"/>
        <v>1.01737732462771</v>
      </c>
      <c r="D80" s="86">
        <f t="shared" si="30"/>
        <v>8742810.41634583</v>
      </c>
      <c r="E80" s="86">
        <f t="shared" si="29"/>
        <v>42</v>
      </c>
      <c r="F80" s="103">
        <f t="shared" si="19"/>
        <v>1.00795498797555</v>
      </c>
      <c r="G80" s="86">
        <f t="shared" si="20"/>
        <v>7596.89366438738</v>
      </c>
      <c r="H80" s="86">
        <f t="shared" si="21"/>
        <v>529</v>
      </c>
      <c r="I80" s="86">
        <f t="shared" si="22"/>
        <v>1.01821622775539</v>
      </c>
      <c r="J80" s="86">
        <f t="shared" si="23"/>
        <v>73536854.7513682</v>
      </c>
      <c r="K80" s="86">
        <f t="shared" si="24"/>
        <v>111</v>
      </c>
      <c r="L80" s="86">
        <f t="shared" si="25"/>
        <v>1.00604152288506</v>
      </c>
      <c r="M80" s="86">
        <f t="shared" si="26"/>
        <v>5772.4115374169</v>
      </c>
      <c r="N80" s="85">
        <v>657</v>
      </c>
      <c r="O80" s="85">
        <v>1</v>
      </c>
      <c r="P80" s="85">
        <f t="shared" si="27"/>
        <v>656</v>
      </c>
      <c r="Q80" s="85" t="s">
        <v>65</v>
      </c>
      <c r="R80" s="85">
        <v>1.01737732462771</v>
      </c>
      <c r="S80" s="85">
        <v>1.00795498797555</v>
      </c>
      <c r="T80" s="85">
        <v>1.01821622775539</v>
      </c>
      <c r="U80" s="85">
        <v>1.00604152288506</v>
      </c>
      <c r="V80" s="85" t="str">
        <f t="shared" si="28"/>
        <v>H30074</v>
      </c>
      <c r="X80" s="124">
        <v>40402</v>
      </c>
      <c r="Y80" s="109">
        <v>406</v>
      </c>
      <c r="Z80" s="109">
        <v>65</v>
      </c>
      <c r="AA80" s="109">
        <v>31</v>
      </c>
      <c r="AB80" s="109">
        <v>79</v>
      </c>
      <c r="AC80" s="85" t="s">
        <v>322</v>
      </c>
    </row>
    <row r="81" spans="1:29">
      <c r="A81" s="85">
        <v>40506</v>
      </c>
      <c r="B81" s="86">
        <f t="shared" si="16"/>
        <v>93</v>
      </c>
      <c r="C81" s="86">
        <f t="shared" si="17"/>
        <v>1.01767335669525</v>
      </c>
      <c r="D81" s="86">
        <f t="shared" si="30"/>
        <v>9603323.58322252</v>
      </c>
      <c r="E81" s="86">
        <f t="shared" si="29"/>
        <v>44</v>
      </c>
      <c r="F81" s="103">
        <f t="shared" si="19"/>
        <v>1.00826613387174</v>
      </c>
      <c r="G81" s="86">
        <f t="shared" si="20"/>
        <v>9988.41067352467</v>
      </c>
      <c r="H81" s="86">
        <f t="shared" si="21"/>
        <v>581</v>
      </c>
      <c r="I81" s="86">
        <f t="shared" si="22"/>
        <v>1.01856259436469</v>
      </c>
      <c r="J81" s="86">
        <f t="shared" si="23"/>
        <v>106680654.88235</v>
      </c>
      <c r="K81" s="86">
        <f t="shared" si="24"/>
        <v>112</v>
      </c>
      <c r="L81" s="86">
        <f t="shared" si="25"/>
        <v>1.00615673797719</v>
      </c>
      <c r="M81" s="86">
        <f t="shared" si="26"/>
        <v>6395.50315540987</v>
      </c>
      <c r="N81" s="85">
        <v>660</v>
      </c>
      <c r="O81" s="85">
        <v>1</v>
      </c>
      <c r="P81" s="85">
        <f t="shared" si="27"/>
        <v>659</v>
      </c>
      <c r="Q81" s="85" t="s">
        <v>85</v>
      </c>
      <c r="R81" s="85">
        <v>1.01767335669525</v>
      </c>
      <c r="S81" s="85">
        <v>1.00826613387174</v>
      </c>
      <c r="T81" s="85">
        <v>1.01856259436469</v>
      </c>
      <c r="U81" s="85">
        <v>1.00615673797719</v>
      </c>
      <c r="V81" s="85" t="str">
        <f t="shared" si="28"/>
        <v>H30026</v>
      </c>
      <c r="X81" s="124">
        <v>40403</v>
      </c>
      <c r="Y81" s="109">
        <v>378</v>
      </c>
      <c r="Z81" s="109">
        <v>77</v>
      </c>
      <c r="AA81" s="109">
        <v>30</v>
      </c>
      <c r="AB81" s="109">
        <v>77</v>
      </c>
      <c r="AC81" s="85" t="s">
        <v>323</v>
      </c>
    </row>
    <row r="82" spans="1:29">
      <c r="A82" s="85">
        <v>40509</v>
      </c>
      <c r="B82" s="86">
        <f t="shared" si="16"/>
        <v>108</v>
      </c>
      <c r="C82" s="86">
        <f t="shared" si="17"/>
        <v>1.01737732462771</v>
      </c>
      <c r="D82" s="86">
        <f t="shared" si="30"/>
        <v>9694901.11883211</v>
      </c>
      <c r="E82" s="86">
        <f t="shared" si="29"/>
        <v>42</v>
      </c>
      <c r="F82" s="103">
        <f t="shared" si="19"/>
        <v>1.00795498797555</v>
      </c>
      <c r="G82" s="86">
        <f t="shared" si="20"/>
        <v>7966.78097558132</v>
      </c>
      <c r="H82" s="86">
        <f t="shared" si="21"/>
        <v>529</v>
      </c>
      <c r="I82" s="86">
        <f t="shared" si="22"/>
        <v>1.01821622775539</v>
      </c>
      <c r="J82" s="86">
        <f t="shared" si="23"/>
        <v>81949278.9117868</v>
      </c>
      <c r="K82" s="86">
        <f t="shared" si="24"/>
        <v>111</v>
      </c>
      <c r="L82" s="86">
        <f t="shared" si="25"/>
        <v>1.00604152288506</v>
      </c>
      <c r="M82" s="86">
        <f t="shared" si="26"/>
        <v>5984.8424448256</v>
      </c>
      <c r="N82" s="85">
        <v>663</v>
      </c>
      <c r="O82" s="85">
        <v>1</v>
      </c>
      <c r="P82" s="85">
        <f t="shared" si="27"/>
        <v>662</v>
      </c>
      <c r="Q82" s="85" t="s">
        <v>65</v>
      </c>
      <c r="R82" s="85">
        <v>1.01737732462771</v>
      </c>
      <c r="S82" s="85">
        <v>1.00795498797555</v>
      </c>
      <c r="T82" s="85">
        <v>1.01821622775539</v>
      </c>
      <c r="U82" s="85">
        <v>1.00604152288506</v>
      </c>
      <c r="V82" s="85" t="str">
        <f t="shared" si="28"/>
        <v>H30103</v>
      </c>
      <c r="X82" s="124">
        <v>40404</v>
      </c>
      <c r="Y82" s="109">
        <v>370</v>
      </c>
      <c r="Z82" s="109">
        <v>76</v>
      </c>
      <c r="AA82" s="109">
        <v>30</v>
      </c>
      <c r="AB82" s="109">
        <v>78</v>
      </c>
      <c r="AC82" s="85" t="s">
        <v>324</v>
      </c>
    </row>
    <row r="83" spans="1:29">
      <c r="A83" s="85">
        <v>40510</v>
      </c>
      <c r="B83" s="86">
        <f t="shared" si="16"/>
        <v>77</v>
      </c>
      <c r="C83" s="86">
        <f t="shared" si="17"/>
        <v>1.01659292111046</v>
      </c>
      <c r="D83" s="86">
        <f t="shared" si="30"/>
        <v>4358125.6340113</v>
      </c>
      <c r="E83" s="86">
        <f t="shared" si="29"/>
        <v>45</v>
      </c>
      <c r="F83" s="103">
        <f t="shared" si="19"/>
        <v>1.00716864040299</v>
      </c>
      <c r="G83" s="86">
        <f t="shared" si="20"/>
        <v>5202.02163116841</v>
      </c>
      <c r="H83" s="86">
        <f t="shared" si="21"/>
        <v>625</v>
      </c>
      <c r="I83" s="86">
        <f t="shared" si="22"/>
        <v>1.01679876372069</v>
      </c>
      <c r="J83" s="86">
        <f t="shared" si="23"/>
        <v>40472621.896458</v>
      </c>
      <c r="K83" s="86">
        <f t="shared" si="24"/>
        <v>112</v>
      </c>
      <c r="L83" s="86">
        <f t="shared" si="25"/>
        <v>1.00557669710293</v>
      </c>
      <c r="M83" s="86">
        <f t="shared" si="26"/>
        <v>4521.95693052853</v>
      </c>
      <c r="N83" s="85">
        <v>666</v>
      </c>
      <c r="O83" s="85">
        <v>1</v>
      </c>
      <c r="P83" s="85">
        <f t="shared" si="27"/>
        <v>665</v>
      </c>
      <c r="Q83" s="85" t="s">
        <v>72</v>
      </c>
      <c r="R83" s="85">
        <v>1.01659292111046</v>
      </c>
      <c r="S83" s="85">
        <v>1.00716864040299</v>
      </c>
      <c r="T83" s="85">
        <v>1.01679876372069</v>
      </c>
      <c r="U83" s="85">
        <v>1.00557669710293</v>
      </c>
      <c r="V83" s="85" t="str">
        <f t="shared" si="28"/>
        <v>H30109</v>
      </c>
      <c r="X83" s="125">
        <v>40501</v>
      </c>
      <c r="Y83" s="109">
        <v>540</v>
      </c>
      <c r="Z83" s="109">
        <v>110</v>
      </c>
      <c r="AA83" s="109">
        <v>43</v>
      </c>
      <c r="AB83" s="109">
        <v>110</v>
      </c>
      <c r="AC83" s="85" t="s">
        <v>325</v>
      </c>
    </row>
    <row r="84" spans="1:29">
      <c r="A84" s="85">
        <v>50504</v>
      </c>
      <c r="B84" s="86">
        <f t="shared" si="16"/>
        <v>112</v>
      </c>
      <c r="C84" s="86">
        <f t="shared" si="17"/>
        <v>1.01671775132947</v>
      </c>
      <c r="D84" s="86">
        <f t="shared" si="30"/>
        <v>7229185.0307541</v>
      </c>
      <c r="E84" s="86">
        <f t="shared" si="29"/>
        <v>43</v>
      </c>
      <c r="F84" s="103">
        <f t="shared" si="19"/>
        <v>1.00649158406772</v>
      </c>
      <c r="G84" s="86">
        <f t="shared" si="20"/>
        <v>3240.76246187325</v>
      </c>
      <c r="H84" s="86">
        <f t="shared" si="21"/>
        <v>540</v>
      </c>
      <c r="I84" s="86">
        <f t="shared" si="22"/>
        <v>1.01781924942672</v>
      </c>
      <c r="J84" s="86">
        <f t="shared" si="23"/>
        <v>71844703.5159799</v>
      </c>
      <c r="K84" s="86">
        <f t="shared" si="24"/>
        <v>108</v>
      </c>
      <c r="L84" s="86">
        <f t="shared" si="25"/>
        <v>1.00526393114144</v>
      </c>
      <c r="M84" s="86">
        <f t="shared" si="26"/>
        <v>3601.89286945059</v>
      </c>
      <c r="N84" s="85">
        <v>669</v>
      </c>
      <c r="O84" s="85">
        <v>1</v>
      </c>
      <c r="P84" s="85">
        <f t="shared" si="27"/>
        <v>668</v>
      </c>
      <c r="Q84" s="85" t="s">
        <v>44</v>
      </c>
      <c r="R84" s="85">
        <v>1.01671775132947</v>
      </c>
      <c r="S84" s="85">
        <v>1.00649158406772</v>
      </c>
      <c r="T84" s="85">
        <v>1.01781924942672</v>
      </c>
      <c r="U84" s="85">
        <v>1.00526393114144</v>
      </c>
      <c r="V84" s="85" t="str">
        <f t="shared" si="28"/>
        <v>H30059</v>
      </c>
      <c r="X84" s="125">
        <v>40502</v>
      </c>
      <c r="Y84" s="109">
        <v>529</v>
      </c>
      <c r="Z84" s="109">
        <v>108</v>
      </c>
      <c r="AA84" s="109">
        <v>42</v>
      </c>
      <c r="AB84" s="109">
        <v>111</v>
      </c>
      <c r="AC84" s="85" t="s">
        <v>326</v>
      </c>
    </row>
    <row r="85" spans="1:29">
      <c r="A85" s="85">
        <v>50505</v>
      </c>
      <c r="B85" s="86">
        <f t="shared" si="16"/>
        <v>110</v>
      </c>
      <c r="C85" s="86">
        <f t="shared" si="17"/>
        <v>1.01737732462771</v>
      </c>
      <c r="D85" s="86">
        <f>B85*C85^P85</f>
        <v>11530570.5662943</v>
      </c>
      <c r="E85" s="86">
        <f t="shared" si="29"/>
        <v>42</v>
      </c>
      <c r="F85" s="103">
        <f t="shared" si="19"/>
        <v>1.00795498797555</v>
      </c>
      <c r="G85" s="86">
        <f t="shared" si="20"/>
        <v>8555.65222397134</v>
      </c>
      <c r="H85" s="86">
        <f t="shared" si="21"/>
        <v>529</v>
      </c>
      <c r="I85" s="86">
        <f t="shared" si="22"/>
        <v>1.01821622775539</v>
      </c>
      <c r="J85" s="86">
        <f t="shared" si="23"/>
        <v>96406266.6709753</v>
      </c>
      <c r="K85" s="86">
        <f t="shared" si="24"/>
        <v>109</v>
      </c>
      <c r="L85" s="86">
        <f t="shared" si="25"/>
        <v>1.00604152288506</v>
      </c>
      <c r="M85" s="86">
        <f t="shared" si="26"/>
        <v>6204.39436230101</v>
      </c>
      <c r="N85" s="85">
        <v>672</v>
      </c>
      <c r="O85" s="85">
        <v>1</v>
      </c>
      <c r="P85" s="85">
        <f t="shared" si="27"/>
        <v>671</v>
      </c>
      <c r="Q85" s="85" t="s">
        <v>65</v>
      </c>
      <c r="R85" s="85">
        <v>1.01737732462771</v>
      </c>
      <c r="S85" s="85">
        <v>1.00795498797555</v>
      </c>
      <c r="T85" s="85">
        <v>1.01821622775539</v>
      </c>
      <c r="U85" s="85">
        <v>1.00604152288506</v>
      </c>
      <c r="V85" s="85" t="str">
        <f t="shared" si="28"/>
        <v>H30054</v>
      </c>
      <c r="X85" s="125">
        <v>40503</v>
      </c>
      <c r="Y85" s="109">
        <v>529</v>
      </c>
      <c r="Z85" s="109">
        <v>108</v>
      </c>
      <c r="AA85" s="109">
        <v>42</v>
      </c>
      <c r="AB85" s="109">
        <v>111</v>
      </c>
      <c r="AC85" s="85" t="s">
        <v>244</v>
      </c>
    </row>
    <row r="86" spans="1:29">
      <c r="A86" s="85">
        <v>50507</v>
      </c>
      <c r="B86" s="86">
        <f t="shared" ref="B86:B117" si="31">VLOOKUP(A86,$X$15:$AB$108,3,0)</f>
        <v>95</v>
      </c>
      <c r="C86" s="86">
        <f t="shared" ref="C86:C117" si="32">R86</f>
        <v>1.01767335669525</v>
      </c>
      <c r="D86" s="86">
        <f t="shared" si="30"/>
        <v>12758167.1572362</v>
      </c>
      <c r="E86" s="86">
        <f t="shared" si="29"/>
        <v>44</v>
      </c>
      <c r="F86" s="103">
        <f t="shared" ref="F86:F117" si="33">S86</f>
        <v>1.00826613387174</v>
      </c>
      <c r="G86" s="86">
        <f t="shared" ref="G86:G117" si="34">E86*F86^P86</f>
        <v>11301.187805905</v>
      </c>
      <c r="H86" s="86">
        <f t="shared" ref="H86:H117" si="35">VLOOKUP(A86,$X$15:$AB$108,2,0)</f>
        <v>581</v>
      </c>
      <c r="I86" s="86">
        <f t="shared" ref="I86:I117" si="36">T86</f>
        <v>1.01856259436469</v>
      </c>
      <c r="J86" s="86">
        <f t="shared" ref="J86:J117" si="37">H86*I86^P86</f>
        <v>140572872.674501</v>
      </c>
      <c r="K86" s="86">
        <f t="shared" ref="K86:K117" si="38">VLOOKUP(A86,$X$15:$AB$108,5,0)</f>
        <v>110</v>
      </c>
      <c r="L86" s="86">
        <f t="shared" ref="L86:L117" si="39">U86</f>
        <v>1.00615673797719</v>
      </c>
      <c r="M86" s="86">
        <f t="shared" ref="M86:M117" si="40">K86*L86^P86</f>
        <v>6887.06177575551</v>
      </c>
      <c r="N86" s="85">
        <v>675</v>
      </c>
      <c r="O86" s="85">
        <v>1</v>
      </c>
      <c r="P86" s="85">
        <f t="shared" ref="P86:P117" si="41">N86-O86</f>
        <v>674</v>
      </c>
      <c r="Q86" s="85" t="s">
        <v>85</v>
      </c>
      <c r="R86" s="85">
        <v>1.01767335669525</v>
      </c>
      <c r="S86" s="85">
        <v>1.00826613387174</v>
      </c>
      <c r="T86" s="85">
        <v>1.01856259436469</v>
      </c>
      <c r="U86" s="85">
        <v>1.00615673797719</v>
      </c>
      <c r="V86" s="85" t="str">
        <f t="shared" ref="V86:V117" si="42">VLOOKUP(A86,$X$15:$AC$108,6,0)</f>
        <v>H30091</v>
      </c>
      <c r="X86" s="125">
        <v>40504</v>
      </c>
      <c r="Y86" s="109">
        <v>540</v>
      </c>
      <c r="Z86" s="109">
        <v>110</v>
      </c>
      <c r="AA86" s="109">
        <v>43</v>
      </c>
      <c r="AB86" s="109">
        <v>110</v>
      </c>
      <c r="AC86" s="85" t="s">
        <v>327</v>
      </c>
    </row>
    <row r="87" spans="1:29">
      <c r="A87" s="85">
        <v>50510</v>
      </c>
      <c r="B87" s="86">
        <f t="shared" si="31"/>
        <v>95</v>
      </c>
      <c r="C87" s="86">
        <f t="shared" si="32"/>
        <v>1.01767335669525</v>
      </c>
      <c r="D87" s="86">
        <f t="shared" si="30"/>
        <v>13446631.4483485</v>
      </c>
      <c r="E87" s="86">
        <f t="shared" ref="E87:E118" si="43">VLOOKUP(A87,$X$15:$AB$108,4,0)</f>
        <v>44</v>
      </c>
      <c r="F87" s="103">
        <f t="shared" si="33"/>
        <v>1.00826613387174</v>
      </c>
      <c r="G87" s="86">
        <f t="shared" si="34"/>
        <v>11583.7621784813</v>
      </c>
      <c r="H87" s="86">
        <f t="shared" si="35"/>
        <v>581</v>
      </c>
      <c r="I87" s="86">
        <f t="shared" si="36"/>
        <v>1.01856259436469</v>
      </c>
      <c r="J87" s="86">
        <f t="shared" si="37"/>
        <v>148547274.982737</v>
      </c>
      <c r="K87" s="86">
        <f t="shared" si="38"/>
        <v>110</v>
      </c>
      <c r="L87" s="86">
        <f t="shared" si="39"/>
        <v>1.00615673797719</v>
      </c>
      <c r="M87" s="86">
        <f t="shared" si="40"/>
        <v>7015.05205833262</v>
      </c>
      <c r="N87" s="85">
        <v>678</v>
      </c>
      <c r="O87" s="85">
        <v>1</v>
      </c>
      <c r="P87" s="85">
        <f t="shared" si="41"/>
        <v>677</v>
      </c>
      <c r="Q87" s="85" t="s">
        <v>85</v>
      </c>
      <c r="R87" s="85">
        <v>1.01767335669525</v>
      </c>
      <c r="S87" s="85">
        <v>1.00826613387174</v>
      </c>
      <c r="T87" s="85">
        <v>1.01856259436469</v>
      </c>
      <c r="U87" s="85">
        <v>1.00615673797719</v>
      </c>
      <c r="V87" s="85" t="str">
        <f t="shared" si="42"/>
        <v>H30108</v>
      </c>
      <c r="X87" s="125">
        <v>40505</v>
      </c>
      <c r="Y87" s="109">
        <v>621</v>
      </c>
      <c r="Z87" s="109">
        <v>76</v>
      </c>
      <c r="AA87" s="109">
        <v>45</v>
      </c>
      <c r="AB87" s="109">
        <v>114</v>
      </c>
      <c r="AC87" s="85" t="s">
        <v>328</v>
      </c>
    </row>
    <row r="88" spans="1:29">
      <c r="A88" s="85">
        <v>10501</v>
      </c>
      <c r="B88" s="86">
        <f t="shared" si="31"/>
        <v>86</v>
      </c>
      <c r="C88" s="86">
        <f t="shared" si="32"/>
        <v>1.01767335669525</v>
      </c>
      <c r="D88" s="86">
        <f t="shared" si="30"/>
        <v>12829613.1508893</v>
      </c>
      <c r="E88" s="86">
        <f t="shared" si="43"/>
        <v>43</v>
      </c>
      <c r="F88" s="103">
        <f t="shared" si="33"/>
        <v>1.00826613387174</v>
      </c>
      <c r="G88" s="86">
        <f t="shared" si="34"/>
        <v>11603.5519814052</v>
      </c>
      <c r="H88" s="86">
        <f t="shared" si="35"/>
        <v>548</v>
      </c>
      <c r="I88" s="86">
        <f t="shared" si="36"/>
        <v>1.01856259436469</v>
      </c>
      <c r="J88" s="86">
        <f t="shared" si="37"/>
        <v>148058138.499291</v>
      </c>
      <c r="K88" s="86">
        <f t="shared" si="38"/>
        <v>102</v>
      </c>
      <c r="L88" s="86">
        <f t="shared" si="39"/>
        <v>1.00615673797719</v>
      </c>
      <c r="M88" s="86">
        <f t="shared" si="40"/>
        <v>6625.75395629276</v>
      </c>
      <c r="N88" s="85">
        <v>681</v>
      </c>
      <c r="O88" s="85">
        <v>1</v>
      </c>
      <c r="P88" s="85">
        <f t="shared" si="41"/>
        <v>680</v>
      </c>
      <c r="Q88" s="85" t="s">
        <v>85</v>
      </c>
      <c r="R88" s="85">
        <v>1.01767335669525</v>
      </c>
      <c r="S88" s="85">
        <v>1.00826613387174</v>
      </c>
      <c r="T88" s="85">
        <v>1.01856259436469</v>
      </c>
      <c r="U88" s="85">
        <v>1.00615673797719</v>
      </c>
      <c r="V88" s="85" t="str">
        <f t="shared" si="42"/>
        <v>H30015</v>
      </c>
      <c r="X88" s="125">
        <v>40506</v>
      </c>
      <c r="Y88" s="109">
        <v>581</v>
      </c>
      <c r="Z88" s="109">
        <v>93</v>
      </c>
      <c r="AA88" s="109">
        <v>44</v>
      </c>
      <c r="AB88" s="109">
        <v>112</v>
      </c>
      <c r="AC88" s="85" t="s">
        <v>248</v>
      </c>
    </row>
    <row r="89" spans="1:29">
      <c r="A89" s="85">
        <v>10502</v>
      </c>
      <c r="B89" s="86">
        <f t="shared" si="31"/>
        <v>100</v>
      </c>
      <c r="C89" s="86">
        <f t="shared" si="32"/>
        <v>1.01737732462771</v>
      </c>
      <c r="D89" s="86">
        <f t="shared" si="30"/>
        <v>12889698.4902371</v>
      </c>
      <c r="E89" s="86">
        <f t="shared" si="43"/>
        <v>41</v>
      </c>
      <c r="F89" s="103">
        <f t="shared" si="33"/>
        <v>1.00795498797555</v>
      </c>
      <c r="G89" s="86">
        <f t="shared" si="34"/>
        <v>9185.04628796754</v>
      </c>
      <c r="H89" s="86">
        <f t="shared" si="35"/>
        <v>500</v>
      </c>
      <c r="I89" s="86">
        <f t="shared" si="36"/>
        <v>1.01821622775539</v>
      </c>
      <c r="J89" s="86">
        <f t="shared" si="37"/>
        <v>113161779.70134</v>
      </c>
      <c r="K89" s="86">
        <f t="shared" si="38"/>
        <v>101</v>
      </c>
      <c r="L89" s="86">
        <f t="shared" si="39"/>
        <v>1.00604152288506</v>
      </c>
      <c r="M89" s="86">
        <f t="shared" si="40"/>
        <v>6179.95256844699</v>
      </c>
      <c r="N89" s="85">
        <v>684</v>
      </c>
      <c r="O89" s="85">
        <v>1</v>
      </c>
      <c r="P89" s="85">
        <f t="shared" si="41"/>
        <v>683</v>
      </c>
      <c r="Q89" s="85" t="s">
        <v>65</v>
      </c>
      <c r="R89" s="85">
        <v>1.01737732462771</v>
      </c>
      <c r="S89" s="85">
        <v>1.00795498797555</v>
      </c>
      <c r="T89" s="85">
        <v>1.01821622775539</v>
      </c>
      <c r="U89" s="85">
        <v>1.00604152288506</v>
      </c>
      <c r="V89" s="85" t="str">
        <f t="shared" si="42"/>
        <v>H30072</v>
      </c>
      <c r="X89" s="125">
        <v>40507</v>
      </c>
      <c r="Y89" s="109">
        <v>581</v>
      </c>
      <c r="Z89" s="109">
        <v>93</v>
      </c>
      <c r="AA89" s="109">
        <v>44</v>
      </c>
      <c r="AB89" s="109">
        <v>112</v>
      </c>
      <c r="AC89" s="85" t="s">
        <v>329</v>
      </c>
    </row>
    <row r="90" spans="1:29">
      <c r="A90" s="85">
        <v>10503</v>
      </c>
      <c r="B90" s="86">
        <f t="shared" si="31"/>
        <v>100</v>
      </c>
      <c r="C90" s="86">
        <f t="shared" si="32"/>
        <v>1.01737732462771</v>
      </c>
      <c r="D90" s="86">
        <f t="shared" si="30"/>
        <v>13573408.5147374</v>
      </c>
      <c r="E90" s="86">
        <f t="shared" si="43"/>
        <v>41</v>
      </c>
      <c r="F90" s="103">
        <f t="shared" si="33"/>
        <v>1.00795498797555</v>
      </c>
      <c r="G90" s="86">
        <f t="shared" si="34"/>
        <v>9405.99544981882</v>
      </c>
      <c r="H90" s="86">
        <f t="shared" si="35"/>
        <v>500</v>
      </c>
      <c r="I90" s="86">
        <f t="shared" si="36"/>
        <v>1.01821622775539</v>
      </c>
      <c r="J90" s="86">
        <f t="shared" si="37"/>
        <v>119459257.731837</v>
      </c>
      <c r="K90" s="86">
        <f t="shared" si="38"/>
        <v>101</v>
      </c>
      <c r="L90" s="86">
        <f t="shared" si="39"/>
        <v>1.00604152288506</v>
      </c>
      <c r="M90" s="86">
        <f t="shared" si="40"/>
        <v>6292.63961061877</v>
      </c>
      <c r="N90" s="85">
        <v>687</v>
      </c>
      <c r="O90" s="85">
        <v>1</v>
      </c>
      <c r="P90" s="85">
        <f t="shared" si="41"/>
        <v>686</v>
      </c>
      <c r="Q90" s="85" t="s">
        <v>65</v>
      </c>
      <c r="R90" s="85">
        <v>1.01737732462771</v>
      </c>
      <c r="S90" s="85">
        <v>1.00795498797555</v>
      </c>
      <c r="T90" s="85">
        <v>1.01821622775539</v>
      </c>
      <c r="U90" s="85">
        <v>1.00604152288506</v>
      </c>
      <c r="V90" s="85" t="str">
        <f t="shared" si="42"/>
        <v>H30021</v>
      </c>
      <c r="X90" s="125">
        <v>40508</v>
      </c>
      <c r="Y90" s="109">
        <v>580</v>
      </c>
      <c r="Z90" s="109">
        <v>94</v>
      </c>
      <c r="AA90" s="109">
        <v>44</v>
      </c>
      <c r="AB90" s="109">
        <v>112</v>
      </c>
      <c r="AC90" s="85" t="s">
        <v>330</v>
      </c>
    </row>
    <row r="91" spans="1:29">
      <c r="A91" s="85">
        <v>10504</v>
      </c>
      <c r="B91" s="86">
        <f t="shared" si="31"/>
        <v>70</v>
      </c>
      <c r="C91" s="86">
        <f t="shared" si="32"/>
        <v>1.01659292111046</v>
      </c>
      <c r="D91" s="86">
        <f t="shared" si="30"/>
        <v>5880808.13063774</v>
      </c>
      <c r="E91" s="86">
        <f t="shared" si="43"/>
        <v>44</v>
      </c>
      <c r="F91" s="103">
        <f t="shared" si="33"/>
        <v>1.00716864040299</v>
      </c>
      <c r="G91" s="86">
        <f t="shared" si="34"/>
        <v>6037.60915065026</v>
      </c>
      <c r="H91" s="86">
        <f t="shared" si="35"/>
        <v>587</v>
      </c>
      <c r="I91" s="86">
        <f t="shared" si="36"/>
        <v>1.01679876372069</v>
      </c>
      <c r="J91" s="86">
        <f t="shared" si="37"/>
        <v>56696944.1375547</v>
      </c>
      <c r="K91" s="86">
        <f t="shared" si="38"/>
        <v>104</v>
      </c>
      <c r="L91" s="86">
        <f t="shared" si="39"/>
        <v>1.00557669710293</v>
      </c>
      <c r="M91" s="86">
        <f t="shared" si="40"/>
        <v>4798.51163973403</v>
      </c>
      <c r="N91" s="85">
        <v>690</v>
      </c>
      <c r="O91" s="85">
        <v>1</v>
      </c>
      <c r="P91" s="85">
        <f t="shared" si="41"/>
        <v>689</v>
      </c>
      <c r="Q91" s="85" t="s">
        <v>72</v>
      </c>
      <c r="R91" s="85">
        <v>1.01659292111046</v>
      </c>
      <c r="S91" s="85">
        <v>1.00716864040299</v>
      </c>
      <c r="T91" s="85">
        <v>1.01679876372069</v>
      </c>
      <c r="U91" s="85">
        <v>1.00557669710293</v>
      </c>
      <c r="V91" s="85" t="str">
        <f t="shared" si="42"/>
        <v>H30080</v>
      </c>
      <c r="X91" s="125">
        <v>40509</v>
      </c>
      <c r="Y91" s="109">
        <v>529</v>
      </c>
      <c r="Z91" s="109">
        <v>108</v>
      </c>
      <c r="AA91" s="109">
        <v>42</v>
      </c>
      <c r="AB91" s="109">
        <v>111</v>
      </c>
      <c r="AC91" s="85" t="s">
        <v>252</v>
      </c>
    </row>
    <row r="92" spans="1:29">
      <c r="A92" s="85">
        <v>10505</v>
      </c>
      <c r="B92" s="86">
        <f t="shared" si="31"/>
        <v>102</v>
      </c>
      <c r="C92" s="86">
        <f t="shared" si="32"/>
        <v>1.01671775132947</v>
      </c>
      <c r="D92" s="86">
        <f t="shared" si="30"/>
        <v>9801244.82783658</v>
      </c>
      <c r="E92" s="86">
        <f t="shared" si="43"/>
        <v>42</v>
      </c>
      <c r="F92" s="103">
        <f t="shared" si="33"/>
        <v>1.00649158406772</v>
      </c>
      <c r="G92" s="86">
        <f t="shared" si="34"/>
        <v>3697.18840403571</v>
      </c>
      <c r="H92" s="86">
        <f t="shared" si="35"/>
        <v>510</v>
      </c>
      <c r="I92" s="86">
        <f t="shared" si="36"/>
        <v>1.01781924942672</v>
      </c>
      <c r="J92" s="86">
        <f t="shared" si="37"/>
        <v>103673322.607498</v>
      </c>
      <c r="K92" s="86">
        <f t="shared" si="38"/>
        <v>100</v>
      </c>
      <c r="L92" s="86">
        <f t="shared" si="39"/>
        <v>1.00526393114144</v>
      </c>
      <c r="M92" s="86">
        <f t="shared" si="40"/>
        <v>3782.93992485274</v>
      </c>
      <c r="N92" s="85">
        <v>693</v>
      </c>
      <c r="O92" s="85">
        <v>1</v>
      </c>
      <c r="P92" s="85">
        <f t="shared" si="41"/>
        <v>692</v>
      </c>
      <c r="Q92" s="85" t="s">
        <v>44</v>
      </c>
      <c r="R92" s="85">
        <v>1.01671775132947</v>
      </c>
      <c r="S92" s="85">
        <v>1.00649158406772</v>
      </c>
      <c r="T92" s="85">
        <v>1.01781924942672</v>
      </c>
      <c r="U92" s="85">
        <v>1.00526393114144</v>
      </c>
      <c r="V92" s="85" t="str">
        <f t="shared" si="42"/>
        <v>H30065</v>
      </c>
      <c r="X92" s="125">
        <v>40510</v>
      </c>
      <c r="Y92" s="109">
        <v>625</v>
      </c>
      <c r="Z92" s="109">
        <v>77</v>
      </c>
      <c r="AA92" s="109">
        <v>45</v>
      </c>
      <c r="AB92" s="109">
        <v>112</v>
      </c>
      <c r="AC92" s="85" t="s">
        <v>256</v>
      </c>
    </row>
    <row r="93" spans="1:28">
      <c r="A93" s="85">
        <v>10507</v>
      </c>
      <c r="B93" s="86">
        <f t="shared" si="31"/>
        <v>100</v>
      </c>
      <c r="C93" s="86">
        <f t="shared" si="32"/>
        <v>1.01737732462771</v>
      </c>
      <c r="D93" s="86">
        <f t="shared" si="30"/>
        <v>15849932.0424244</v>
      </c>
      <c r="E93" s="86">
        <f t="shared" si="43"/>
        <v>41</v>
      </c>
      <c r="F93" s="103">
        <f t="shared" si="33"/>
        <v>1.00795498797555</v>
      </c>
      <c r="G93" s="86">
        <f t="shared" si="34"/>
        <v>10101.2474342606</v>
      </c>
      <c r="H93" s="86">
        <f t="shared" si="35"/>
        <v>500</v>
      </c>
      <c r="I93" s="86">
        <f t="shared" si="36"/>
        <v>1.01821622775539</v>
      </c>
      <c r="J93" s="86">
        <f t="shared" si="37"/>
        <v>140533525.250529</v>
      </c>
      <c r="K93" s="86">
        <f t="shared" si="38"/>
        <v>101</v>
      </c>
      <c r="L93" s="86">
        <f t="shared" si="39"/>
        <v>1.00604152288506</v>
      </c>
      <c r="M93" s="86">
        <f t="shared" si="40"/>
        <v>6643.17989794029</v>
      </c>
      <c r="N93" s="85">
        <v>696</v>
      </c>
      <c r="O93" s="85">
        <v>1</v>
      </c>
      <c r="P93" s="85">
        <f t="shared" si="41"/>
        <v>695</v>
      </c>
      <c r="Q93" s="85" t="s">
        <v>65</v>
      </c>
      <c r="R93" s="85">
        <v>1.01737732462771</v>
      </c>
      <c r="S93" s="85">
        <v>1.00795498797555</v>
      </c>
      <c r="T93" s="85">
        <v>1.01821622775539</v>
      </c>
      <c r="U93" s="85">
        <v>1.00604152288506</v>
      </c>
      <c r="V93" s="85" t="str">
        <f t="shared" si="42"/>
        <v>H30079</v>
      </c>
      <c r="X93" s="109"/>
      <c r="Y93" s="109"/>
      <c r="Z93" s="109"/>
      <c r="AA93" s="109"/>
      <c r="AB93" s="109"/>
    </row>
    <row r="94" spans="1:29">
      <c r="A94" s="85">
        <v>10510</v>
      </c>
      <c r="B94" s="86">
        <f t="shared" si="31"/>
        <v>100</v>
      </c>
      <c r="C94" s="86">
        <f t="shared" si="32"/>
        <v>1.01737732462771</v>
      </c>
      <c r="D94" s="86">
        <f t="shared" si="30"/>
        <v>16690662.1365582</v>
      </c>
      <c r="E94" s="86">
        <f t="shared" si="43"/>
        <v>41</v>
      </c>
      <c r="F94" s="103">
        <f t="shared" si="33"/>
        <v>1.00795498797555</v>
      </c>
      <c r="G94" s="86">
        <f t="shared" si="34"/>
        <v>10344.2361013047</v>
      </c>
      <c r="H94" s="86">
        <f t="shared" si="35"/>
        <v>500</v>
      </c>
      <c r="I94" s="86">
        <f t="shared" si="36"/>
        <v>1.01821622775539</v>
      </c>
      <c r="J94" s="86">
        <f t="shared" si="37"/>
        <v>148354246.965486</v>
      </c>
      <c r="K94" s="86">
        <f t="shared" si="38"/>
        <v>103</v>
      </c>
      <c r="L94" s="86">
        <f t="shared" si="39"/>
        <v>1.00604152288506</v>
      </c>
      <c r="M94" s="86">
        <f t="shared" si="40"/>
        <v>6898.26036437998</v>
      </c>
      <c r="N94" s="85">
        <v>699</v>
      </c>
      <c r="O94" s="85">
        <v>1</v>
      </c>
      <c r="P94" s="85">
        <f t="shared" si="41"/>
        <v>698</v>
      </c>
      <c r="Q94" s="85" t="s">
        <v>65</v>
      </c>
      <c r="R94" s="85">
        <v>1.01737732462771</v>
      </c>
      <c r="S94" s="85">
        <v>1.00795498797555</v>
      </c>
      <c r="T94" s="85">
        <v>1.01821622775539</v>
      </c>
      <c r="U94" s="85">
        <v>1.00604152288506</v>
      </c>
      <c r="V94" s="85" t="str">
        <f t="shared" si="42"/>
        <v>H30097</v>
      </c>
      <c r="X94" s="109">
        <v>50301</v>
      </c>
      <c r="Y94" s="109">
        <v>331</v>
      </c>
      <c r="Z94" s="109">
        <v>54</v>
      </c>
      <c r="AA94" s="109">
        <v>25</v>
      </c>
      <c r="AB94" s="109">
        <v>63</v>
      </c>
      <c r="AC94" s="85" t="s">
        <v>134</v>
      </c>
    </row>
    <row r="95" spans="1:29">
      <c r="A95" s="85">
        <v>10511</v>
      </c>
      <c r="B95" s="86">
        <f t="shared" si="31"/>
        <v>86</v>
      </c>
      <c r="C95" s="86">
        <f t="shared" si="32"/>
        <v>1.01767335669525</v>
      </c>
      <c r="D95" s="86">
        <f t="shared" si="30"/>
        <v>18534891.8979444</v>
      </c>
      <c r="E95" s="86">
        <f t="shared" si="43"/>
        <v>43</v>
      </c>
      <c r="F95" s="103">
        <f t="shared" si="33"/>
        <v>1.00826613387174</v>
      </c>
      <c r="G95" s="86">
        <f t="shared" si="34"/>
        <v>13793.3493250553</v>
      </c>
      <c r="H95" s="86">
        <f t="shared" si="35"/>
        <v>548</v>
      </c>
      <c r="I95" s="86">
        <f t="shared" si="36"/>
        <v>1.01856259436469</v>
      </c>
      <c r="J95" s="86">
        <f t="shared" si="37"/>
        <v>217858480.617153</v>
      </c>
      <c r="K95" s="86">
        <f t="shared" si="38"/>
        <v>107</v>
      </c>
      <c r="L95" s="86">
        <f t="shared" si="39"/>
        <v>1.00615673797719</v>
      </c>
      <c r="M95" s="86">
        <f t="shared" si="40"/>
        <v>7906.7380051341</v>
      </c>
      <c r="N95" s="85">
        <v>702</v>
      </c>
      <c r="O95" s="85">
        <v>1</v>
      </c>
      <c r="P95" s="85">
        <f t="shared" si="41"/>
        <v>701</v>
      </c>
      <c r="Q95" s="85" t="s">
        <v>85</v>
      </c>
      <c r="R95" s="85">
        <v>1.01767335669525</v>
      </c>
      <c r="S95" s="85">
        <v>1.00826613387174</v>
      </c>
      <c r="T95" s="85">
        <v>1.01856259436469</v>
      </c>
      <c r="U95" s="85">
        <v>1.00615673797719</v>
      </c>
      <c r="V95" s="85" t="str">
        <f t="shared" si="42"/>
        <v>H30102</v>
      </c>
      <c r="X95" s="126">
        <v>50401</v>
      </c>
      <c r="Y95" s="109">
        <v>370</v>
      </c>
      <c r="Z95" s="109">
        <v>77</v>
      </c>
      <c r="AA95" s="109">
        <v>30</v>
      </c>
      <c r="AB95" s="109">
        <v>76</v>
      </c>
      <c r="AC95" s="85" t="s">
        <v>331</v>
      </c>
    </row>
    <row r="96" spans="1:29">
      <c r="A96" s="85">
        <v>10512</v>
      </c>
      <c r="B96" s="86">
        <f t="shared" si="31"/>
        <v>100</v>
      </c>
      <c r="C96" s="86">
        <f t="shared" si="32"/>
        <v>1.01671775132947</v>
      </c>
      <c r="D96" s="86">
        <f t="shared" si="30"/>
        <v>11724273.4712539</v>
      </c>
      <c r="E96" s="86">
        <f t="shared" si="43"/>
        <v>41</v>
      </c>
      <c r="F96" s="103">
        <f t="shared" si="33"/>
        <v>1.00649158406772</v>
      </c>
      <c r="G96" s="86">
        <f t="shared" si="34"/>
        <v>3900.56861870454</v>
      </c>
      <c r="H96" s="86">
        <f t="shared" si="35"/>
        <v>510</v>
      </c>
      <c r="I96" s="86">
        <f t="shared" si="36"/>
        <v>1.01781924942672</v>
      </c>
      <c r="J96" s="86">
        <f t="shared" si="37"/>
        <v>128148916.769666</v>
      </c>
      <c r="K96" s="86">
        <f t="shared" si="38"/>
        <v>100</v>
      </c>
      <c r="L96" s="86">
        <f t="shared" si="39"/>
        <v>1.00526393114144</v>
      </c>
      <c r="M96" s="86">
        <f t="shared" si="40"/>
        <v>4028.93859863921</v>
      </c>
      <c r="N96" s="85">
        <v>705</v>
      </c>
      <c r="O96" s="85">
        <v>1</v>
      </c>
      <c r="P96" s="85">
        <f t="shared" si="41"/>
        <v>704</v>
      </c>
      <c r="Q96" s="85" t="s">
        <v>44</v>
      </c>
      <c r="R96" s="85">
        <v>1.01671775132947</v>
      </c>
      <c r="S96" s="85">
        <v>1.00649158406772</v>
      </c>
      <c r="T96" s="85">
        <v>1.01781924942672</v>
      </c>
      <c r="U96" s="85">
        <v>1.00526393114144</v>
      </c>
      <c r="V96" s="85" t="str">
        <f t="shared" si="42"/>
        <v>H30110</v>
      </c>
      <c r="X96" s="126">
        <v>50402</v>
      </c>
      <c r="Y96" s="109">
        <v>435</v>
      </c>
      <c r="Z96" s="109">
        <v>54</v>
      </c>
      <c r="AA96" s="109">
        <v>32</v>
      </c>
      <c r="AB96" s="109">
        <v>79</v>
      </c>
      <c r="AC96" s="85" t="s">
        <v>332</v>
      </c>
    </row>
    <row r="97" spans="1:29">
      <c r="A97" s="85">
        <v>20501</v>
      </c>
      <c r="B97" s="86">
        <f t="shared" si="31"/>
        <v>105</v>
      </c>
      <c r="C97" s="86">
        <f t="shared" si="32"/>
        <v>1.01671775132947</v>
      </c>
      <c r="D97" s="86">
        <f t="shared" si="30"/>
        <v>12938277.3753536</v>
      </c>
      <c r="E97" s="86">
        <f t="shared" si="43"/>
        <v>40</v>
      </c>
      <c r="F97" s="103">
        <f t="shared" si="33"/>
        <v>1.00649158406772</v>
      </c>
      <c r="G97" s="86">
        <f t="shared" si="34"/>
        <v>3880.02479092176</v>
      </c>
      <c r="H97" s="86">
        <f t="shared" si="35"/>
        <v>500</v>
      </c>
      <c r="I97" s="86">
        <f t="shared" si="36"/>
        <v>1.01781924942672</v>
      </c>
      <c r="J97" s="86">
        <f t="shared" si="37"/>
        <v>132472809.886693</v>
      </c>
      <c r="K97" s="86">
        <f t="shared" si="38"/>
        <v>102</v>
      </c>
      <c r="L97" s="86">
        <f t="shared" si="39"/>
        <v>1.00526393114144</v>
      </c>
      <c r="M97" s="86">
        <f t="shared" si="40"/>
        <v>4174.75623090255</v>
      </c>
      <c r="N97" s="85">
        <v>708</v>
      </c>
      <c r="O97" s="85">
        <v>1</v>
      </c>
      <c r="P97" s="85">
        <f t="shared" si="41"/>
        <v>707</v>
      </c>
      <c r="Q97" s="85" t="s">
        <v>44</v>
      </c>
      <c r="R97" s="85">
        <v>1.01671775132947</v>
      </c>
      <c r="S97" s="85">
        <v>1.00649158406772</v>
      </c>
      <c r="T97" s="85">
        <v>1.01781924942672</v>
      </c>
      <c r="U97" s="85">
        <v>1.00526393114144</v>
      </c>
      <c r="V97" s="85" t="str">
        <f t="shared" si="42"/>
        <v>H30062</v>
      </c>
      <c r="X97" s="126">
        <v>50403</v>
      </c>
      <c r="Y97" s="109">
        <v>435</v>
      </c>
      <c r="Z97" s="109">
        <v>54</v>
      </c>
      <c r="AA97" s="109">
        <v>32</v>
      </c>
      <c r="AB97" s="109">
        <v>79</v>
      </c>
      <c r="AC97" s="85" t="s">
        <v>333</v>
      </c>
    </row>
    <row r="98" spans="1:29">
      <c r="A98" s="85">
        <v>20502</v>
      </c>
      <c r="B98" s="86">
        <f t="shared" si="31"/>
        <v>103</v>
      </c>
      <c r="C98" s="86">
        <f t="shared" si="32"/>
        <v>1.01737732462771</v>
      </c>
      <c r="D98" s="86">
        <f t="shared" si="30"/>
        <v>21139535.3143536</v>
      </c>
      <c r="E98" s="86">
        <f t="shared" si="43"/>
        <v>39</v>
      </c>
      <c r="F98" s="103">
        <f t="shared" si="33"/>
        <v>1.00795498797555</v>
      </c>
      <c r="G98" s="86">
        <f t="shared" si="34"/>
        <v>10821.1354947935</v>
      </c>
      <c r="H98" s="86">
        <f t="shared" si="35"/>
        <v>490</v>
      </c>
      <c r="I98" s="86">
        <f t="shared" si="36"/>
        <v>1.01821622775539</v>
      </c>
      <c r="J98" s="86">
        <f t="shared" si="37"/>
        <v>180553632.680862</v>
      </c>
      <c r="K98" s="86">
        <f t="shared" si="38"/>
        <v>103</v>
      </c>
      <c r="L98" s="86">
        <f t="shared" si="39"/>
        <v>1.00604152288506</v>
      </c>
      <c r="M98" s="86">
        <f t="shared" si="40"/>
        <v>7415.32949902938</v>
      </c>
      <c r="N98" s="85">
        <v>711</v>
      </c>
      <c r="O98" s="85">
        <v>1</v>
      </c>
      <c r="P98" s="85">
        <f t="shared" si="41"/>
        <v>710</v>
      </c>
      <c r="Q98" s="85" t="s">
        <v>65</v>
      </c>
      <c r="R98" s="85">
        <v>1.01737732462771</v>
      </c>
      <c r="S98" s="85">
        <v>1.00795498797555</v>
      </c>
      <c r="T98" s="85">
        <v>1.01821622775539</v>
      </c>
      <c r="U98" s="85">
        <v>1.00604152288506</v>
      </c>
      <c r="V98" s="85" t="str">
        <f t="shared" si="42"/>
        <v>H30061</v>
      </c>
      <c r="X98" s="126">
        <v>50404</v>
      </c>
      <c r="Y98" s="109">
        <v>370</v>
      </c>
      <c r="Z98" s="109">
        <v>77</v>
      </c>
      <c r="AA98" s="109">
        <v>30</v>
      </c>
      <c r="AB98" s="109">
        <v>76</v>
      </c>
      <c r="AC98" s="85" t="s">
        <v>334</v>
      </c>
    </row>
    <row r="99" spans="1:29">
      <c r="A99" s="85">
        <v>20504</v>
      </c>
      <c r="B99" s="86">
        <f t="shared" si="31"/>
        <v>72</v>
      </c>
      <c r="C99" s="86">
        <f t="shared" si="32"/>
        <v>1.01659292111046</v>
      </c>
      <c r="D99" s="86">
        <f t="shared" si="30"/>
        <v>8978450.98740445</v>
      </c>
      <c r="E99" s="86">
        <f t="shared" si="43"/>
        <v>42</v>
      </c>
      <c r="F99" s="103">
        <f t="shared" si="33"/>
        <v>1.00716864040299</v>
      </c>
      <c r="G99" s="86">
        <f t="shared" si="34"/>
        <v>6840.91647446927</v>
      </c>
      <c r="H99" s="86">
        <f t="shared" si="35"/>
        <v>575</v>
      </c>
      <c r="I99" s="86">
        <f t="shared" si="36"/>
        <v>1.01679876372069</v>
      </c>
      <c r="J99" s="86">
        <f t="shared" si="37"/>
        <v>82838003.5292931</v>
      </c>
      <c r="K99" s="86">
        <f t="shared" si="38"/>
        <v>106</v>
      </c>
      <c r="L99" s="86">
        <f t="shared" si="39"/>
        <v>1.00557669710293</v>
      </c>
      <c r="M99" s="86">
        <f t="shared" si="40"/>
        <v>5589.12590485838</v>
      </c>
      <c r="N99" s="85">
        <v>714</v>
      </c>
      <c r="O99" s="85">
        <v>1</v>
      </c>
      <c r="P99" s="85">
        <f t="shared" si="41"/>
        <v>713</v>
      </c>
      <c r="Q99" s="85" t="s">
        <v>72</v>
      </c>
      <c r="R99" s="85">
        <v>1.01659292111046</v>
      </c>
      <c r="S99" s="85">
        <v>1.00716864040299</v>
      </c>
      <c r="T99" s="85">
        <v>1.01679876372069</v>
      </c>
      <c r="U99" s="85">
        <v>1.00557669710293</v>
      </c>
      <c r="V99" s="85" t="str">
        <f t="shared" si="42"/>
        <v>H30019</v>
      </c>
      <c r="X99" s="127">
        <v>50501</v>
      </c>
      <c r="Y99" s="109">
        <v>529</v>
      </c>
      <c r="Z99" s="109">
        <v>110</v>
      </c>
      <c r="AA99" s="109">
        <v>42</v>
      </c>
      <c r="AB99" s="109">
        <v>109</v>
      </c>
      <c r="AC99" s="85" t="s">
        <v>335</v>
      </c>
    </row>
    <row r="100" spans="1:29">
      <c r="A100" s="85">
        <v>20505</v>
      </c>
      <c r="B100" s="86">
        <f t="shared" si="31"/>
        <v>103</v>
      </c>
      <c r="C100" s="86">
        <f t="shared" si="32"/>
        <v>1.01737732462771</v>
      </c>
      <c r="D100" s="86">
        <f t="shared" si="30"/>
        <v>23441627.441394</v>
      </c>
      <c r="E100" s="86">
        <f t="shared" si="43"/>
        <v>39</v>
      </c>
      <c r="F100" s="103">
        <f t="shared" si="33"/>
        <v>1.00795498797555</v>
      </c>
      <c r="G100" s="86">
        <f t="shared" si="34"/>
        <v>11348.0088313255</v>
      </c>
      <c r="H100" s="86">
        <f t="shared" si="35"/>
        <v>490</v>
      </c>
      <c r="I100" s="86">
        <f t="shared" si="36"/>
        <v>1.01821622775539</v>
      </c>
      <c r="J100" s="86">
        <f t="shared" si="37"/>
        <v>201208496.788815</v>
      </c>
      <c r="K100" s="86">
        <f t="shared" si="38"/>
        <v>103</v>
      </c>
      <c r="L100" s="86">
        <f t="shared" si="39"/>
        <v>1.00604152288506</v>
      </c>
      <c r="M100" s="86">
        <f t="shared" si="40"/>
        <v>7688.22154146303</v>
      </c>
      <c r="N100" s="85">
        <v>717</v>
      </c>
      <c r="O100" s="85">
        <v>1</v>
      </c>
      <c r="P100" s="85">
        <f t="shared" si="41"/>
        <v>716</v>
      </c>
      <c r="Q100" s="85" t="s">
        <v>65</v>
      </c>
      <c r="R100" s="85">
        <v>1.01737732462771</v>
      </c>
      <c r="S100" s="85">
        <v>1.00795498797555</v>
      </c>
      <c r="T100" s="85">
        <v>1.01821622775539</v>
      </c>
      <c r="U100" s="85">
        <v>1.00604152288506</v>
      </c>
      <c r="V100" s="85" t="str">
        <f t="shared" si="42"/>
        <v>H30078</v>
      </c>
      <c r="X100" s="127">
        <v>50502</v>
      </c>
      <c r="Y100" s="109">
        <v>540</v>
      </c>
      <c r="Z100" s="109">
        <v>112</v>
      </c>
      <c r="AA100" s="109">
        <v>43</v>
      </c>
      <c r="AB100" s="109">
        <v>108</v>
      </c>
      <c r="AC100" s="85" t="s">
        <v>336</v>
      </c>
    </row>
    <row r="101" spans="1:29">
      <c r="A101" s="85">
        <v>20507</v>
      </c>
      <c r="B101" s="86">
        <f t="shared" si="31"/>
        <v>103</v>
      </c>
      <c r="C101" s="86">
        <f t="shared" si="32"/>
        <v>1.01767335669525</v>
      </c>
      <c r="D101" s="86">
        <f t="shared" si="30"/>
        <v>30428469.8198143</v>
      </c>
      <c r="E101" s="86">
        <f t="shared" si="43"/>
        <v>39</v>
      </c>
      <c r="F101" s="103">
        <f t="shared" si="33"/>
        <v>1.00826613387174</v>
      </c>
      <c r="G101" s="86">
        <f t="shared" si="34"/>
        <v>14508.38691959</v>
      </c>
      <c r="H101" s="86">
        <f t="shared" si="35"/>
        <v>490</v>
      </c>
      <c r="I101" s="86">
        <f t="shared" si="36"/>
        <v>1.01856259436469</v>
      </c>
      <c r="J101" s="86">
        <f t="shared" si="37"/>
        <v>271249538.709837</v>
      </c>
      <c r="K101" s="86">
        <f t="shared" si="38"/>
        <v>103</v>
      </c>
      <c r="L101" s="86">
        <f t="shared" si="39"/>
        <v>1.00615673797719</v>
      </c>
      <c r="M101" s="86">
        <f t="shared" si="40"/>
        <v>8500.26203234139</v>
      </c>
      <c r="N101" s="85">
        <v>720</v>
      </c>
      <c r="O101" s="85">
        <v>1</v>
      </c>
      <c r="P101" s="85">
        <f t="shared" si="41"/>
        <v>719</v>
      </c>
      <c r="Q101" s="85" t="s">
        <v>85</v>
      </c>
      <c r="R101" s="85">
        <v>1.01767335669525</v>
      </c>
      <c r="S101" s="85">
        <v>1.00826613387174</v>
      </c>
      <c r="T101" s="85">
        <v>1.01856259436469</v>
      </c>
      <c r="U101" s="85">
        <v>1.00615673797719</v>
      </c>
      <c r="V101" s="85" t="str">
        <f t="shared" si="42"/>
        <v>H30092</v>
      </c>
      <c r="X101" s="127">
        <v>50503</v>
      </c>
      <c r="Y101" s="109">
        <v>621</v>
      </c>
      <c r="Z101" s="109">
        <v>77</v>
      </c>
      <c r="AA101" s="109">
        <v>45</v>
      </c>
      <c r="AB101" s="109">
        <v>112</v>
      </c>
      <c r="AC101" s="85" t="s">
        <v>337</v>
      </c>
    </row>
    <row r="102" spans="1:29">
      <c r="A102" s="85">
        <v>20508</v>
      </c>
      <c r="B102" s="86">
        <f t="shared" si="31"/>
        <v>105</v>
      </c>
      <c r="C102" s="86">
        <f t="shared" si="32"/>
        <v>1.01671775132947</v>
      </c>
      <c r="D102" s="86">
        <f t="shared" si="30"/>
        <v>16591381.5146924</v>
      </c>
      <c r="E102" s="86">
        <f t="shared" si="43"/>
        <v>40</v>
      </c>
      <c r="F102" s="103">
        <f t="shared" si="33"/>
        <v>1.00649158406772</v>
      </c>
      <c r="G102" s="86">
        <f t="shared" si="34"/>
        <v>4275.49810007549</v>
      </c>
      <c r="H102" s="86">
        <f t="shared" si="35"/>
        <v>500</v>
      </c>
      <c r="I102" s="86">
        <f t="shared" si="36"/>
        <v>1.01781924942672</v>
      </c>
      <c r="J102" s="86">
        <f t="shared" si="37"/>
        <v>172657978.12066</v>
      </c>
      <c r="K102" s="86">
        <f t="shared" si="38"/>
        <v>102</v>
      </c>
      <c r="L102" s="86">
        <f t="shared" si="39"/>
        <v>1.00526393114144</v>
      </c>
      <c r="M102" s="86">
        <f t="shared" si="40"/>
        <v>4516.81836776468</v>
      </c>
      <c r="N102" s="85">
        <v>723</v>
      </c>
      <c r="O102" s="85">
        <v>1</v>
      </c>
      <c r="P102" s="85">
        <f t="shared" si="41"/>
        <v>722</v>
      </c>
      <c r="Q102" s="85" t="s">
        <v>44</v>
      </c>
      <c r="R102" s="85">
        <v>1.01671775132947</v>
      </c>
      <c r="S102" s="85">
        <v>1.00649158406772</v>
      </c>
      <c r="T102" s="85">
        <v>1.01781924942672</v>
      </c>
      <c r="U102" s="85">
        <v>1.00526393114144</v>
      </c>
      <c r="V102" s="85" t="str">
        <f t="shared" si="42"/>
        <v>H30093</v>
      </c>
      <c r="X102" s="127">
        <v>50504</v>
      </c>
      <c r="Y102" s="109">
        <v>540</v>
      </c>
      <c r="Z102" s="109">
        <v>112</v>
      </c>
      <c r="AA102" s="109">
        <v>43</v>
      </c>
      <c r="AB102" s="109">
        <v>108</v>
      </c>
      <c r="AC102" s="85" t="s">
        <v>260</v>
      </c>
    </row>
    <row r="103" spans="1:29">
      <c r="A103" s="85">
        <v>20509</v>
      </c>
      <c r="B103" s="86">
        <f t="shared" si="31"/>
        <v>105</v>
      </c>
      <c r="C103" s="86">
        <f t="shared" si="32"/>
        <v>1.01671775132947</v>
      </c>
      <c r="D103" s="86">
        <f t="shared" si="30"/>
        <v>17437481.8439082</v>
      </c>
      <c r="E103" s="86">
        <f t="shared" si="43"/>
        <v>40</v>
      </c>
      <c r="F103" s="103">
        <f t="shared" si="33"/>
        <v>1.00649158406772</v>
      </c>
      <c r="G103" s="86">
        <f t="shared" si="34"/>
        <v>4359.30405270627</v>
      </c>
      <c r="H103" s="86">
        <f t="shared" si="35"/>
        <v>500</v>
      </c>
      <c r="I103" s="86">
        <f t="shared" si="36"/>
        <v>1.01781924942672</v>
      </c>
      <c r="J103" s="86">
        <f t="shared" si="37"/>
        <v>182053331.774564</v>
      </c>
      <c r="K103" s="86">
        <f t="shared" si="38"/>
        <v>105</v>
      </c>
      <c r="L103" s="86">
        <f t="shared" si="39"/>
        <v>1.00526393114144</v>
      </c>
      <c r="M103" s="86">
        <f t="shared" si="40"/>
        <v>4723.47972182736</v>
      </c>
      <c r="N103" s="85">
        <v>726</v>
      </c>
      <c r="O103" s="85">
        <v>1</v>
      </c>
      <c r="P103" s="85">
        <f t="shared" si="41"/>
        <v>725</v>
      </c>
      <c r="Q103" s="85" t="s">
        <v>44</v>
      </c>
      <c r="R103" s="85">
        <v>1.01671775132947</v>
      </c>
      <c r="S103" s="85">
        <v>1.00649158406772</v>
      </c>
      <c r="T103" s="85">
        <v>1.01781924942672</v>
      </c>
      <c r="U103" s="85">
        <v>1.00526393114144</v>
      </c>
      <c r="V103" s="85" t="str">
        <f t="shared" si="42"/>
        <v>H30096</v>
      </c>
      <c r="X103" s="127">
        <v>50505</v>
      </c>
      <c r="Y103" s="109">
        <v>529</v>
      </c>
      <c r="Z103" s="109">
        <v>110</v>
      </c>
      <c r="AA103" s="109">
        <v>42</v>
      </c>
      <c r="AB103" s="109">
        <v>109</v>
      </c>
      <c r="AC103" s="85" t="s">
        <v>264</v>
      </c>
    </row>
    <row r="104" spans="1:29">
      <c r="A104" s="85">
        <v>20511</v>
      </c>
      <c r="B104" s="86">
        <f t="shared" si="31"/>
        <v>72</v>
      </c>
      <c r="C104" s="86">
        <f t="shared" si="32"/>
        <v>1.01659292111046</v>
      </c>
      <c r="D104" s="86">
        <f t="shared" ref="D104:D135" si="44">B104*C104^P104</f>
        <v>11492318.0006565</v>
      </c>
      <c r="E104" s="86">
        <f t="shared" si="43"/>
        <v>42</v>
      </c>
      <c r="F104" s="103">
        <f t="shared" si="33"/>
        <v>1.00716864040299</v>
      </c>
      <c r="G104" s="86">
        <f t="shared" si="34"/>
        <v>7614.60206136417</v>
      </c>
      <c r="H104" s="86">
        <f t="shared" si="35"/>
        <v>575</v>
      </c>
      <c r="I104" s="86">
        <f t="shared" si="36"/>
        <v>1.01679876372069</v>
      </c>
      <c r="J104" s="86">
        <f t="shared" si="37"/>
        <v>106354229.608621</v>
      </c>
      <c r="K104" s="86">
        <f t="shared" si="38"/>
        <v>107</v>
      </c>
      <c r="L104" s="86">
        <f t="shared" si="39"/>
        <v>1.00557669710293</v>
      </c>
      <c r="M104" s="86">
        <f t="shared" si="40"/>
        <v>6132.67308588494</v>
      </c>
      <c r="N104" s="85">
        <v>729</v>
      </c>
      <c r="O104" s="85">
        <v>1</v>
      </c>
      <c r="P104" s="85">
        <f t="shared" si="41"/>
        <v>728</v>
      </c>
      <c r="Q104" s="85" t="s">
        <v>72</v>
      </c>
      <c r="R104" s="85">
        <v>1.01659292111046</v>
      </c>
      <c r="S104" s="85">
        <v>1.00716864040299</v>
      </c>
      <c r="T104" s="85">
        <v>1.01679876372069</v>
      </c>
      <c r="U104" s="85">
        <v>1.00557669710293</v>
      </c>
      <c r="V104" s="85" t="str">
        <f t="shared" si="42"/>
        <v>H30107</v>
      </c>
      <c r="X104" s="127">
        <v>50506</v>
      </c>
      <c r="Y104" s="109">
        <v>540</v>
      </c>
      <c r="Z104" s="109">
        <v>112</v>
      </c>
      <c r="AA104" s="109">
        <v>43</v>
      </c>
      <c r="AB104" s="109">
        <v>108</v>
      </c>
      <c r="AC104" s="85" t="s">
        <v>338</v>
      </c>
    </row>
    <row r="105" spans="1:29">
      <c r="A105" s="85">
        <v>20512</v>
      </c>
      <c r="B105" s="86">
        <f t="shared" si="31"/>
        <v>103</v>
      </c>
      <c r="C105" s="86">
        <f t="shared" si="32"/>
        <v>1.01767335669525</v>
      </c>
      <c r="D105" s="86">
        <f t="shared" si="44"/>
        <v>37547494.996071</v>
      </c>
      <c r="E105" s="86">
        <f t="shared" si="43"/>
        <v>39</v>
      </c>
      <c r="F105" s="103">
        <f t="shared" si="33"/>
        <v>1.00826613387174</v>
      </c>
      <c r="G105" s="86">
        <f t="shared" si="34"/>
        <v>16014.791572478</v>
      </c>
      <c r="H105" s="86">
        <f t="shared" si="35"/>
        <v>490</v>
      </c>
      <c r="I105" s="86">
        <f t="shared" si="36"/>
        <v>1.01856259436469</v>
      </c>
      <c r="J105" s="86">
        <f t="shared" si="37"/>
        <v>338237445.604537</v>
      </c>
      <c r="K105" s="86">
        <f t="shared" si="38"/>
        <v>105</v>
      </c>
      <c r="L105" s="86">
        <f t="shared" si="39"/>
        <v>1.00615673797719</v>
      </c>
      <c r="M105" s="86">
        <f t="shared" si="40"/>
        <v>9327.64624297924</v>
      </c>
      <c r="N105" s="85">
        <v>732</v>
      </c>
      <c r="O105" s="85">
        <v>1</v>
      </c>
      <c r="P105" s="85">
        <f t="shared" si="41"/>
        <v>731</v>
      </c>
      <c r="Q105" s="85" t="s">
        <v>85</v>
      </c>
      <c r="R105" s="85">
        <v>1.01767335669525</v>
      </c>
      <c r="S105" s="85">
        <v>1.00826613387174</v>
      </c>
      <c r="T105" s="85">
        <v>1.01856259436469</v>
      </c>
      <c r="U105" s="85">
        <v>1.00615673797719</v>
      </c>
      <c r="V105" s="85" t="str">
        <f t="shared" si="42"/>
        <v>H30112</v>
      </c>
      <c r="X105" s="127">
        <v>50507</v>
      </c>
      <c r="Y105" s="109">
        <v>581</v>
      </c>
      <c r="Z105" s="109">
        <v>95</v>
      </c>
      <c r="AA105" s="109">
        <v>44</v>
      </c>
      <c r="AB105" s="109">
        <v>110</v>
      </c>
      <c r="AC105" s="85" t="s">
        <v>268</v>
      </c>
    </row>
    <row r="106" spans="1:29">
      <c r="A106" s="85">
        <v>30501</v>
      </c>
      <c r="B106" s="86">
        <f t="shared" si="31"/>
        <v>74</v>
      </c>
      <c r="C106" s="86">
        <f t="shared" si="32"/>
        <v>1.01659292111046</v>
      </c>
      <c r="D106" s="86">
        <f t="shared" si="44"/>
        <v>13037350.6213788</v>
      </c>
      <c r="E106" s="86">
        <f t="shared" si="43"/>
        <v>41</v>
      </c>
      <c r="F106" s="103">
        <f t="shared" si="33"/>
        <v>1.00716864040299</v>
      </c>
      <c r="G106" s="86">
        <f t="shared" si="34"/>
        <v>7758.80698432647</v>
      </c>
      <c r="H106" s="86">
        <f t="shared" si="35"/>
        <v>564</v>
      </c>
      <c r="I106" s="86">
        <f t="shared" si="36"/>
        <v>1.01679876372069</v>
      </c>
      <c r="J106" s="86">
        <f t="shared" si="37"/>
        <v>115285870.293646</v>
      </c>
      <c r="K106" s="86">
        <f t="shared" si="38"/>
        <v>109</v>
      </c>
      <c r="L106" s="86">
        <f t="shared" si="39"/>
        <v>1.00557669710293</v>
      </c>
      <c r="M106" s="86">
        <f t="shared" si="40"/>
        <v>6459.2744565934</v>
      </c>
      <c r="N106" s="85">
        <v>735</v>
      </c>
      <c r="O106" s="85">
        <v>1</v>
      </c>
      <c r="P106" s="85">
        <f t="shared" si="41"/>
        <v>734</v>
      </c>
      <c r="Q106" s="85" t="s">
        <v>72</v>
      </c>
      <c r="R106" s="85">
        <v>1.01659292111046</v>
      </c>
      <c r="S106" s="85">
        <v>1.00716864040299</v>
      </c>
      <c r="T106" s="85">
        <v>1.01679876372069</v>
      </c>
      <c r="U106" s="85">
        <v>1.00557669710293</v>
      </c>
      <c r="V106" s="85" t="str">
        <f t="shared" si="42"/>
        <v>H30064</v>
      </c>
      <c r="X106" s="127">
        <v>50508</v>
      </c>
      <c r="Y106" s="109">
        <v>540</v>
      </c>
      <c r="Z106" s="109">
        <v>112</v>
      </c>
      <c r="AA106" s="109">
        <v>43</v>
      </c>
      <c r="AB106" s="109">
        <v>110</v>
      </c>
      <c r="AC106" s="85" t="s">
        <v>339</v>
      </c>
    </row>
    <row r="107" spans="1:29">
      <c r="A107" s="85">
        <v>30502</v>
      </c>
      <c r="B107" s="86">
        <f t="shared" si="31"/>
        <v>74</v>
      </c>
      <c r="C107" s="86">
        <f t="shared" si="32"/>
        <v>1.01659292111046</v>
      </c>
      <c r="D107" s="86">
        <f t="shared" si="44"/>
        <v>13697161.8997588</v>
      </c>
      <c r="E107" s="86">
        <f t="shared" si="43"/>
        <v>41</v>
      </c>
      <c r="F107" s="103">
        <f t="shared" si="33"/>
        <v>1.00716864040299</v>
      </c>
      <c r="G107" s="86">
        <f t="shared" si="34"/>
        <v>7926.86629571925</v>
      </c>
      <c r="H107" s="86">
        <f t="shared" si="35"/>
        <v>564</v>
      </c>
      <c r="I107" s="86">
        <f t="shared" si="36"/>
        <v>1.01679876372069</v>
      </c>
      <c r="J107" s="86">
        <f t="shared" si="37"/>
        <v>121193997.588387</v>
      </c>
      <c r="K107" s="86">
        <f t="shared" si="38"/>
        <v>109</v>
      </c>
      <c r="L107" s="86">
        <f t="shared" si="39"/>
        <v>1.00557669710293</v>
      </c>
      <c r="M107" s="86">
        <f t="shared" si="40"/>
        <v>6567.94246988865</v>
      </c>
      <c r="N107" s="85">
        <v>738</v>
      </c>
      <c r="O107" s="85">
        <v>1</v>
      </c>
      <c r="P107" s="85">
        <f t="shared" si="41"/>
        <v>737</v>
      </c>
      <c r="Q107" s="85" t="s">
        <v>72</v>
      </c>
      <c r="R107" s="85">
        <v>1.01659292111046</v>
      </c>
      <c r="S107" s="85">
        <v>1.00716864040299</v>
      </c>
      <c r="T107" s="85">
        <v>1.01679876372069</v>
      </c>
      <c r="U107" s="85">
        <v>1.00557669710293</v>
      </c>
      <c r="V107" s="85" t="str">
        <f t="shared" si="42"/>
        <v>H30056</v>
      </c>
      <c r="X107" s="127">
        <v>50509</v>
      </c>
      <c r="Y107" s="109">
        <v>542</v>
      </c>
      <c r="Z107" s="109">
        <v>113</v>
      </c>
      <c r="AA107" s="109">
        <v>41</v>
      </c>
      <c r="AB107" s="109">
        <v>108</v>
      </c>
      <c r="AC107" s="85" t="s">
        <v>340</v>
      </c>
    </row>
    <row r="108" spans="1:29">
      <c r="A108" s="85">
        <v>30506</v>
      </c>
      <c r="B108" s="86">
        <f t="shared" si="31"/>
        <v>105</v>
      </c>
      <c r="C108" s="86">
        <f t="shared" si="32"/>
        <v>1.01737732462771</v>
      </c>
      <c r="D108" s="86">
        <f t="shared" si="44"/>
        <v>36133424.6832927</v>
      </c>
      <c r="E108" s="86">
        <f t="shared" si="43"/>
        <v>38</v>
      </c>
      <c r="F108" s="103">
        <f t="shared" si="33"/>
        <v>1.00795498797555</v>
      </c>
      <c r="G108" s="86">
        <f t="shared" si="34"/>
        <v>13372.9116403724</v>
      </c>
      <c r="H108" s="86">
        <f t="shared" si="35"/>
        <v>480</v>
      </c>
      <c r="I108" s="86">
        <f t="shared" si="36"/>
        <v>1.01821622775539</v>
      </c>
      <c r="J108" s="86">
        <f t="shared" si="37"/>
        <v>303984764.038795</v>
      </c>
      <c r="K108" s="86">
        <f t="shared" si="38"/>
        <v>106</v>
      </c>
      <c r="L108" s="86">
        <f t="shared" si="39"/>
        <v>1.00604152288506</v>
      </c>
      <c r="M108" s="86">
        <f t="shared" si="40"/>
        <v>9142.73796451623</v>
      </c>
      <c r="N108" s="85">
        <v>741</v>
      </c>
      <c r="O108" s="85">
        <v>1</v>
      </c>
      <c r="P108" s="85">
        <f t="shared" si="41"/>
        <v>740</v>
      </c>
      <c r="Q108" s="85" t="s">
        <v>65</v>
      </c>
      <c r="R108" s="85">
        <v>1.01737732462771</v>
      </c>
      <c r="S108" s="85">
        <v>1.00795498797555</v>
      </c>
      <c r="T108" s="85">
        <v>1.01821622775539</v>
      </c>
      <c r="U108" s="85">
        <v>1.00604152288506</v>
      </c>
      <c r="V108" s="85" t="str">
        <f t="shared" si="42"/>
        <v>H30058</v>
      </c>
      <c r="X108" s="127">
        <v>50510</v>
      </c>
      <c r="Y108" s="109">
        <v>581</v>
      </c>
      <c r="Z108" s="109">
        <v>95</v>
      </c>
      <c r="AA108" s="109">
        <v>44</v>
      </c>
      <c r="AB108" s="109">
        <v>110</v>
      </c>
      <c r="AC108" s="85" t="s">
        <v>272</v>
      </c>
    </row>
    <row r="109" spans="1:22">
      <c r="A109" s="85">
        <v>30507</v>
      </c>
      <c r="B109" s="86">
        <f t="shared" si="31"/>
        <v>90</v>
      </c>
      <c r="C109" s="86">
        <f t="shared" si="32"/>
        <v>1.01767335669525</v>
      </c>
      <c r="D109" s="86">
        <f t="shared" si="44"/>
        <v>40484344.1169584</v>
      </c>
      <c r="E109" s="86">
        <f t="shared" si="43"/>
        <v>40</v>
      </c>
      <c r="F109" s="103">
        <f t="shared" si="33"/>
        <v>1.00826613387174</v>
      </c>
      <c r="G109" s="86">
        <f t="shared" si="34"/>
        <v>18130.878051212</v>
      </c>
      <c r="H109" s="86">
        <f t="shared" si="35"/>
        <v>527</v>
      </c>
      <c r="I109" s="86">
        <f t="shared" si="36"/>
        <v>1.01856259436469</v>
      </c>
      <c r="J109" s="86">
        <f t="shared" si="37"/>
        <v>453616557.62946</v>
      </c>
      <c r="K109" s="86">
        <f t="shared" si="38"/>
        <v>107</v>
      </c>
      <c r="L109" s="86">
        <f t="shared" si="39"/>
        <v>1.00615673797719</v>
      </c>
      <c r="M109" s="86">
        <f t="shared" si="40"/>
        <v>10231.8514028145</v>
      </c>
      <c r="N109" s="85">
        <v>744</v>
      </c>
      <c r="O109" s="85">
        <v>1</v>
      </c>
      <c r="P109" s="85">
        <f t="shared" si="41"/>
        <v>743</v>
      </c>
      <c r="Q109" s="85" t="s">
        <v>85</v>
      </c>
      <c r="R109" s="85">
        <v>1.01767335669525</v>
      </c>
      <c r="S109" s="85">
        <v>1.00826613387174</v>
      </c>
      <c r="T109" s="85">
        <v>1.01856259436469</v>
      </c>
      <c r="U109" s="85">
        <v>1.00615673797719</v>
      </c>
      <c r="V109" s="85" t="str">
        <f t="shared" si="42"/>
        <v>H30094</v>
      </c>
    </row>
    <row r="110" spans="1:22">
      <c r="A110" s="85">
        <v>30508</v>
      </c>
      <c r="B110" s="86">
        <f t="shared" si="31"/>
        <v>107</v>
      </c>
      <c r="C110" s="86">
        <f t="shared" si="32"/>
        <v>1.01671775132947</v>
      </c>
      <c r="D110" s="86">
        <f t="shared" si="44"/>
        <v>25170206.3795012</v>
      </c>
      <c r="E110" s="86">
        <f t="shared" si="43"/>
        <v>39</v>
      </c>
      <c r="F110" s="103">
        <f t="shared" si="33"/>
        <v>1.00649158406772</v>
      </c>
      <c r="G110" s="86">
        <f t="shared" si="34"/>
        <v>4868.94513930096</v>
      </c>
      <c r="H110" s="86">
        <f t="shared" si="35"/>
        <v>490</v>
      </c>
      <c r="I110" s="86">
        <f t="shared" si="36"/>
        <v>1.01781924942672</v>
      </c>
      <c r="J110" s="86">
        <f t="shared" si="37"/>
        <v>258528585.95382</v>
      </c>
      <c r="K110" s="86">
        <f t="shared" si="38"/>
        <v>105</v>
      </c>
      <c r="L110" s="86">
        <f t="shared" si="39"/>
        <v>1.00526393114144</v>
      </c>
      <c r="M110" s="86">
        <f t="shared" si="40"/>
        <v>5274.04902740625</v>
      </c>
      <c r="N110" s="85">
        <v>747</v>
      </c>
      <c r="O110" s="85">
        <v>1</v>
      </c>
      <c r="P110" s="85">
        <f t="shared" si="41"/>
        <v>746</v>
      </c>
      <c r="Q110" s="85" t="s">
        <v>44</v>
      </c>
      <c r="R110" s="85">
        <v>1.01671775132947</v>
      </c>
      <c r="S110" s="85">
        <v>1.00649158406772</v>
      </c>
      <c r="T110" s="85">
        <v>1.01781924942672</v>
      </c>
      <c r="U110" s="85">
        <v>1.00526393114144</v>
      </c>
      <c r="V110" s="85" t="str">
        <f t="shared" si="42"/>
        <v>H30095</v>
      </c>
    </row>
    <row r="111" spans="1:22">
      <c r="A111" s="85">
        <v>30509</v>
      </c>
      <c r="B111" s="86">
        <f t="shared" si="31"/>
        <v>107</v>
      </c>
      <c r="C111" s="86">
        <f t="shared" si="32"/>
        <v>1.01671775132947</v>
      </c>
      <c r="D111" s="86">
        <f t="shared" si="44"/>
        <v>26453795.6867127</v>
      </c>
      <c r="E111" s="86">
        <f t="shared" si="43"/>
        <v>39</v>
      </c>
      <c r="F111" s="103">
        <f t="shared" si="33"/>
        <v>1.00649158406772</v>
      </c>
      <c r="G111" s="86">
        <f t="shared" si="34"/>
        <v>4964.38351306586</v>
      </c>
      <c r="H111" s="86">
        <f t="shared" si="35"/>
        <v>490</v>
      </c>
      <c r="I111" s="86">
        <f t="shared" si="36"/>
        <v>1.01781924942672</v>
      </c>
      <c r="J111" s="86">
        <f t="shared" si="37"/>
        <v>272596673.169475</v>
      </c>
      <c r="K111" s="86">
        <f t="shared" si="38"/>
        <v>108</v>
      </c>
      <c r="L111" s="86">
        <f t="shared" si="39"/>
        <v>1.00526393114144</v>
      </c>
      <c r="M111" s="86">
        <f t="shared" si="40"/>
        <v>5510.85418783062</v>
      </c>
      <c r="N111" s="85">
        <v>750</v>
      </c>
      <c r="O111" s="85">
        <v>1</v>
      </c>
      <c r="P111" s="85">
        <f t="shared" si="41"/>
        <v>749</v>
      </c>
      <c r="Q111" s="85" t="s">
        <v>44</v>
      </c>
      <c r="R111" s="85">
        <v>1.01671775132947</v>
      </c>
      <c r="S111" s="85">
        <v>1.00649158406772</v>
      </c>
      <c r="T111" s="85">
        <v>1.01781924942672</v>
      </c>
      <c r="U111" s="85">
        <v>1.00526393114144</v>
      </c>
      <c r="V111" s="85" t="str">
        <f t="shared" si="42"/>
        <v>H30099</v>
      </c>
    </row>
    <row r="112" spans="1:22">
      <c r="A112" s="85">
        <v>30510</v>
      </c>
      <c r="B112" s="86">
        <f t="shared" si="31"/>
        <v>105</v>
      </c>
      <c r="C112" s="86">
        <f t="shared" si="32"/>
        <v>1.01737732462771</v>
      </c>
      <c r="D112" s="86">
        <f t="shared" si="44"/>
        <v>44431786.0595445</v>
      </c>
      <c r="E112" s="86">
        <f t="shared" si="43"/>
        <v>38</v>
      </c>
      <c r="F112" s="103">
        <f t="shared" si="33"/>
        <v>1.00795498797555</v>
      </c>
      <c r="G112" s="86">
        <f t="shared" si="34"/>
        <v>14706.8490632284</v>
      </c>
      <c r="H112" s="86">
        <f t="shared" si="35"/>
        <v>480</v>
      </c>
      <c r="I112" s="86">
        <f t="shared" si="36"/>
        <v>1.01821622775539</v>
      </c>
      <c r="J112" s="86">
        <f t="shared" si="37"/>
        <v>377513066.916852</v>
      </c>
      <c r="K112" s="86">
        <f t="shared" si="38"/>
        <v>106</v>
      </c>
      <c r="L112" s="86">
        <f t="shared" si="39"/>
        <v>1.00604152288506</v>
      </c>
      <c r="M112" s="86">
        <f t="shared" si="40"/>
        <v>9828.04518081808</v>
      </c>
      <c r="N112" s="85">
        <v>753</v>
      </c>
      <c r="O112" s="85">
        <v>1</v>
      </c>
      <c r="P112" s="85">
        <f t="shared" si="41"/>
        <v>752</v>
      </c>
      <c r="Q112" s="85" t="s">
        <v>65</v>
      </c>
      <c r="R112" s="85">
        <v>1.01737732462771</v>
      </c>
      <c r="S112" s="85">
        <v>1.00795498797555</v>
      </c>
      <c r="T112" s="85">
        <v>1.01821622775539</v>
      </c>
      <c r="U112" s="85">
        <v>1.00604152288506</v>
      </c>
      <c r="V112" s="85" t="str">
        <f t="shared" si="42"/>
        <v>H30101</v>
      </c>
    </row>
    <row r="113" spans="1:22">
      <c r="A113" s="85">
        <v>30511</v>
      </c>
      <c r="B113" s="86">
        <f t="shared" si="31"/>
        <v>105</v>
      </c>
      <c r="C113" s="86">
        <f t="shared" si="32"/>
        <v>1.01767335669525</v>
      </c>
      <c r="D113" s="86">
        <f t="shared" si="44"/>
        <v>58282041.0187376</v>
      </c>
      <c r="E113" s="86">
        <f t="shared" si="43"/>
        <v>38</v>
      </c>
      <c r="F113" s="103">
        <f t="shared" si="33"/>
        <v>1.00826613387174</v>
      </c>
      <c r="G113" s="86">
        <f t="shared" si="34"/>
        <v>19012.7353850005</v>
      </c>
      <c r="H113" s="86">
        <f t="shared" si="35"/>
        <v>480</v>
      </c>
      <c r="I113" s="86">
        <f t="shared" si="36"/>
        <v>1.01856259436469</v>
      </c>
      <c r="J113" s="86">
        <f t="shared" si="37"/>
        <v>515195662.764088</v>
      </c>
      <c r="K113" s="86">
        <f t="shared" si="38"/>
        <v>106</v>
      </c>
      <c r="L113" s="86">
        <f t="shared" si="39"/>
        <v>1.00615673797719</v>
      </c>
      <c r="M113" s="86">
        <f t="shared" si="40"/>
        <v>10910.9858021278</v>
      </c>
      <c r="N113" s="85">
        <v>756</v>
      </c>
      <c r="O113" s="85">
        <v>1</v>
      </c>
      <c r="P113" s="85">
        <f t="shared" si="41"/>
        <v>755</v>
      </c>
      <c r="Q113" s="85" t="s">
        <v>85</v>
      </c>
      <c r="R113" s="85">
        <v>1.01767335669525</v>
      </c>
      <c r="S113" s="85">
        <v>1.00826613387174</v>
      </c>
      <c r="T113" s="85">
        <v>1.01856259436469</v>
      </c>
      <c r="U113" s="85">
        <v>1.00615673797719</v>
      </c>
      <c r="V113" s="85" t="str">
        <f t="shared" si="42"/>
        <v>H30106</v>
      </c>
    </row>
    <row r="114" spans="1:22">
      <c r="A114" s="85">
        <v>30512</v>
      </c>
      <c r="B114" s="86">
        <f t="shared" si="31"/>
        <v>107</v>
      </c>
      <c r="C114" s="86">
        <f t="shared" si="32"/>
        <v>1.01737732462771</v>
      </c>
      <c r="D114" s="86">
        <f t="shared" si="44"/>
        <v>50208884.5138698</v>
      </c>
      <c r="E114" s="86">
        <f t="shared" si="43"/>
        <v>39</v>
      </c>
      <c r="F114" s="103">
        <f t="shared" si="33"/>
        <v>1.00795498797555</v>
      </c>
      <c r="G114" s="86">
        <f t="shared" si="34"/>
        <v>15828.7811947196</v>
      </c>
      <c r="H114" s="86">
        <f t="shared" si="35"/>
        <v>485</v>
      </c>
      <c r="I114" s="86">
        <f t="shared" si="36"/>
        <v>1.01821622775539</v>
      </c>
      <c r="J114" s="86">
        <f t="shared" si="37"/>
        <v>425081863.240916</v>
      </c>
      <c r="K114" s="86">
        <f t="shared" si="38"/>
        <v>107</v>
      </c>
      <c r="L114" s="86">
        <f t="shared" si="39"/>
        <v>1.00604152288506</v>
      </c>
      <c r="M114" s="86">
        <f t="shared" si="40"/>
        <v>10285.8572431883</v>
      </c>
      <c r="N114" s="85">
        <v>759</v>
      </c>
      <c r="O114" s="85">
        <v>1</v>
      </c>
      <c r="P114" s="85">
        <f t="shared" si="41"/>
        <v>758</v>
      </c>
      <c r="Q114" s="85" t="s">
        <v>65</v>
      </c>
      <c r="R114" s="85">
        <v>1.01737732462771</v>
      </c>
      <c r="S114" s="85">
        <v>1.00795498797555</v>
      </c>
      <c r="T114" s="85">
        <v>1.01821622775539</v>
      </c>
      <c r="U114" s="85">
        <v>1.00604152288506</v>
      </c>
      <c r="V114" s="85" t="str">
        <f t="shared" si="42"/>
        <v>H30111</v>
      </c>
    </row>
    <row r="115" spans="1:22">
      <c r="A115" s="85">
        <v>40503</v>
      </c>
      <c r="B115" s="86">
        <f t="shared" si="31"/>
        <v>108</v>
      </c>
      <c r="C115" s="86">
        <f t="shared" si="32"/>
        <v>1.01737732462771</v>
      </c>
      <c r="D115" s="86">
        <f t="shared" si="44"/>
        <v>53366253.1557235</v>
      </c>
      <c r="E115" s="86">
        <f t="shared" si="43"/>
        <v>42</v>
      </c>
      <c r="F115" s="103">
        <f t="shared" si="33"/>
        <v>1.00795498797555</v>
      </c>
      <c r="G115" s="86">
        <f t="shared" si="34"/>
        <v>17456.4357456877</v>
      </c>
      <c r="H115" s="86">
        <f t="shared" si="35"/>
        <v>529</v>
      </c>
      <c r="I115" s="86">
        <f t="shared" si="36"/>
        <v>1.01821622775539</v>
      </c>
      <c r="J115" s="86">
        <f t="shared" si="37"/>
        <v>489447992.830881</v>
      </c>
      <c r="K115" s="86">
        <f t="shared" si="38"/>
        <v>111</v>
      </c>
      <c r="L115" s="86">
        <f t="shared" si="39"/>
        <v>1.00604152288506</v>
      </c>
      <c r="M115" s="86">
        <f t="shared" si="40"/>
        <v>10864.941979183</v>
      </c>
      <c r="N115" s="85">
        <v>762</v>
      </c>
      <c r="O115" s="85">
        <v>1</v>
      </c>
      <c r="P115" s="85">
        <f t="shared" si="41"/>
        <v>761</v>
      </c>
      <c r="Q115" s="85" t="s">
        <v>65</v>
      </c>
      <c r="R115" s="85">
        <v>1.01737732462771</v>
      </c>
      <c r="S115" s="85">
        <v>1.00795498797555</v>
      </c>
      <c r="T115" s="85">
        <v>1.01821622775539</v>
      </c>
      <c r="U115" s="85">
        <v>1.00604152288506</v>
      </c>
      <c r="V115" s="85" t="str">
        <f t="shared" si="42"/>
        <v>H30074</v>
      </c>
    </row>
    <row r="116" spans="1:22">
      <c r="A116" s="85">
        <v>40506</v>
      </c>
      <c r="B116" s="86">
        <f t="shared" si="31"/>
        <v>93</v>
      </c>
      <c r="C116" s="86">
        <f t="shared" si="32"/>
        <v>1.01767335669525</v>
      </c>
      <c r="D116" s="86">
        <f t="shared" si="44"/>
        <v>60437159.2533555</v>
      </c>
      <c r="E116" s="86">
        <f t="shared" si="43"/>
        <v>44</v>
      </c>
      <c r="F116" s="103">
        <f t="shared" si="33"/>
        <v>1.00826613387174</v>
      </c>
      <c r="G116" s="86">
        <f t="shared" si="34"/>
        <v>23707.7481467933</v>
      </c>
      <c r="H116" s="86">
        <f t="shared" si="35"/>
        <v>581</v>
      </c>
      <c r="I116" s="86">
        <f t="shared" si="36"/>
        <v>1.01856259436469</v>
      </c>
      <c r="J116" s="86">
        <f t="shared" si="37"/>
        <v>735862381.029037</v>
      </c>
      <c r="K116" s="86">
        <f t="shared" si="38"/>
        <v>112</v>
      </c>
      <c r="L116" s="86">
        <f t="shared" si="39"/>
        <v>1.00615673797719</v>
      </c>
      <c r="M116" s="86">
        <f t="shared" si="40"/>
        <v>12183.3552314468</v>
      </c>
      <c r="N116" s="85">
        <v>765</v>
      </c>
      <c r="O116" s="85">
        <v>1</v>
      </c>
      <c r="P116" s="85">
        <f t="shared" si="41"/>
        <v>764</v>
      </c>
      <c r="Q116" s="85" t="s">
        <v>85</v>
      </c>
      <c r="R116" s="85">
        <v>1.01767335669525</v>
      </c>
      <c r="S116" s="85">
        <v>1.00826613387174</v>
      </c>
      <c r="T116" s="85">
        <v>1.01856259436469</v>
      </c>
      <c r="U116" s="85">
        <v>1.00615673797719</v>
      </c>
      <c r="V116" s="85" t="str">
        <f t="shared" si="42"/>
        <v>H30026</v>
      </c>
    </row>
    <row r="117" spans="1:22">
      <c r="A117" s="85">
        <v>40509</v>
      </c>
      <c r="B117" s="86">
        <f t="shared" si="31"/>
        <v>108</v>
      </c>
      <c r="C117" s="86">
        <f t="shared" si="32"/>
        <v>1.01737732462771</v>
      </c>
      <c r="D117" s="86">
        <f t="shared" si="44"/>
        <v>59177829.872645</v>
      </c>
      <c r="E117" s="86">
        <f t="shared" si="43"/>
        <v>42</v>
      </c>
      <c r="F117" s="103">
        <f t="shared" si="33"/>
        <v>1.00795498797555</v>
      </c>
      <c r="G117" s="86">
        <f t="shared" si="34"/>
        <v>18306.3770988582</v>
      </c>
      <c r="H117" s="86">
        <f t="shared" si="35"/>
        <v>529</v>
      </c>
      <c r="I117" s="86">
        <f t="shared" si="36"/>
        <v>1.01821622775539</v>
      </c>
      <c r="J117" s="86">
        <f t="shared" si="37"/>
        <v>545439565.13949</v>
      </c>
      <c r="K117" s="86">
        <f t="shared" si="38"/>
        <v>111</v>
      </c>
      <c r="L117" s="86">
        <f t="shared" si="39"/>
        <v>1.00604152288506</v>
      </c>
      <c r="M117" s="86">
        <f t="shared" si="40"/>
        <v>11264.7834438152</v>
      </c>
      <c r="N117" s="85">
        <v>768</v>
      </c>
      <c r="O117" s="85">
        <v>1</v>
      </c>
      <c r="P117" s="85">
        <f t="shared" si="41"/>
        <v>767</v>
      </c>
      <c r="Q117" s="85" t="s">
        <v>65</v>
      </c>
      <c r="R117" s="85">
        <v>1.01737732462771</v>
      </c>
      <c r="S117" s="85">
        <v>1.00795498797555</v>
      </c>
      <c r="T117" s="85">
        <v>1.01821622775539</v>
      </c>
      <c r="U117" s="85">
        <v>1.00604152288506</v>
      </c>
      <c r="V117" s="85" t="str">
        <f t="shared" si="42"/>
        <v>H30103</v>
      </c>
    </row>
    <row r="118" spans="1:22">
      <c r="A118" s="85">
        <v>40510</v>
      </c>
      <c r="B118" s="86">
        <f t="shared" ref="B118:B149" si="45">VLOOKUP(A118,$X$15:$AB$108,3,0)</f>
        <v>77</v>
      </c>
      <c r="C118" s="86">
        <f t="shared" ref="C118:C149" si="46">R118</f>
        <v>1.01659292111046</v>
      </c>
      <c r="D118" s="86">
        <f t="shared" si="44"/>
        <v>24532582.9120168</v>
      </c>
      <c r="E118" s="86">
        <f t="shared" si="43"/>
        <v>45</v>
      </c>
      <c r="F118" s="103">
        <f t="shared" ref="F118:F149" si="47">S118</f>
        <v>1.00716864040299</v>
      </c>
      <c r="G118" s="86">
        <f t="shared" ref="G118:G149" si="48">E118*F118^P118</f>
        <v>11012.923519531</v>
      </c>
      <c r="H118" s="86">
        <f t="shared" ref="H118:H149" si="49">VLOOKUP(A118,$X$15:$AB$108,2,0)</f>
        <v>625</v>
      </c>
      <c r="I118" s="86">
        <f t="shared" ref="I118:I149" si="50">T118</f>
        <v>1.01679876372069</v>
      </c>
      <c r="J118" s="86">
        <f t="shared" ref="J118:J149" si="51">H118*I118^P118</f>
        <v>232721945.061321</v>
      </c>
      <c r="K118" s="86">
        <f t="shared" ref="K118:K149" si="52">VLOOKUP(A118,$X$15:$AB$108,5,0)</f>
        <v>112</v>
      </c>
      <c r="L118" s="86">
        <f t="shared" ref="L118:L149" si="53">U118</f>
        <v>1.00557669710293</v>
      </c>
      <c r="M118" s="86">
        <f t="shared" ref="M118:M149" si="54">K118*L118^P118</f>
        <v>8108.16325674842</v>
      </c>
      <c r="N118" s="85">
        <v>771</v>
      </c>
      <c r="O118" s="85">
        <v>1</v>
      </c>
      <c r="P118" s="85">
        <f t="shared" ref="P118:P149" si="55">N118-O118</f>
        <v>770</v>
      </c>
      <c r="Q118" s="85" t="s">
        <v>72</v>
      </c>
      <c r="R118" s="85">
        <v>1.01659292111046</v>
      </c>
      <c r="S118" s="85">
        <v>1.00716864040299</v>
      </c>
      <c r="T118" s="85">
        <v>1.01679876372069</v>
      </c>
      <c r="U118" s="85">
        <v>1.00557669710293</v>
      </c>
      <c r="V118" s="85" t="str">
        <f>VLOOKUP(A118,$X$15:$AC$108,6,0)</f>
        <v>H30109</v>
      </c>
    </row>
    <row r="119" spans="1:22">
      <c r="A119" s="85">
        <v>50504</v>
      </c>
      <c r="B119" s="86">
        <f t="shared" si="45"/>
        <v>112</v>
      </c>
      <c r="C119" s="86">
        <f t="shared" si="46"/>
        <v>1.01671775132947</v>
      </c>
      <c r="D119" s="86">
        <f t="shared" si="44"/>
        <v>41222278.0103677</v>
      </c>
      <c r="E119" s="86">
        <f t="shared" ref="E119:E150" si="56">VLOOKUP(A119,$X$15:$AB$108,4,0)</f>
        <v>43</v>
      </c>
      <c r="F119" s="103">
        <f t="shared" si="47"/>
        <v>1.00649158406772</v>
      </c>
      <c r="G119" s="86">
        <f t="shared" si="48"/>
        <v>6393.1180066162</v>
      </c>
      <c r="H119" s="86">
        <f t="shared" si="49"/>
        <v>540</v>
      </c>
      <c r="I119" s="86">
        <f t="shared" si="50"/>
        <v>1.01781924942672</v>
      </c>
      <c r="J119" s="86">
        <f t="shared" si="51"/>
        <v>459001468.829493</v>
      </c>
      <c r="K119" s="86">
        <f t="shared" si="52"/>
        <v>108</v>
      </c>
      <c r="L119" s="86">
        <f t="shared" si="53"/>
        <v>1.00526393114144</v>
      </c>
      <c r="M119" s="86">
        <f t="shared" si="54"/>
        <v>6250.8824025062</v>
      </c>
      <c r="N119" s="85">
        <v>774</v>
      </c>
      <c r="O119" s="85">
        <v>1</v>
      </c>
      <c r="P119" s="85">
        <f t="shared" si="55"/>
        <v>773</v>
      </c>
      <c r="Q119" s="85" t="s">
        <v>44</v>
      </c>
      <c r="R119" s="85">
        <v>1.01671775132947</v>
      </c>
      <c r="S119" s="85">
        <v>1.00649158406772</v>
      </c>
      <c r="T119" s="85">
        <v>1.01781924942672</v>
      </c>
      <c r="U119" s="85">
        <v>1.00526393114144</v>
      </c>
      <c r="V119" s="85" t="str">
        <f>VLOOKUP(A119,$X$15:$AC$108,6,0)</f>
        <v>H30059</v>
      </c>
    </row>
    <row r="120" spans="1:22">
      <c r="A120" s="85">
        <v>50505</v>
      </c>
      <c r="B120" s="86">
        <f t="shared" si="45"/>
        <v>110</v>
      </c>
      <c r="C120" s="86">
        <f t="shared" si="46"/>
        <v>1.01737732462771</v>
      </c>
      <c r="D120" s="86">
        <f t="shared" si="44"/>
        <v>70382785.2334908</v>
      </c>
      <c r="E120" s="86">
        <f t="shared" si="56"/>
        <v>42</v>
      </c>
      <c r="F120" s="103">
        <f t="shared" si="47"/>
        <v>1.00795498797555</v>
      </c>
      <c r="G120" s="86">
        <f t="shared" si="48"/>
        <v>19659.5082027187</v>
      </c>
      <c r="H120" s="86">
        <f t="shared" si="49"/>
        <v>529</v>
      </c>
      <c r="I120" s="86">
        <f t="shared" si="50"/>
        <v>1.01821622775539</v>
      </c>
      <c r="J120" s="86">
        <f t="shared" si="51"/>
        <v>641662658.512732</v>
      </c>
      <c r="K120" s="86">
        <f t="shared" si="52"/>
        <v>109</v>
      </c>
      <c r="L120" s="86">
        <f t="shared" si="53"/>
        <v>1.00604152288506</v>
      </c>
      <c r="M120" s="86">
        <f t="shared" si="54"/>
        <v>11678.02820804</v>
      </c>
      <c r="N120" s="85">
        <v>777</v>
      </c>
      <c r="O120" s="85">
        <v>1</v>
      </c>
      <c r="P120" s="85">
        <f t="shared" si="55"/>
        <v>776</v>
      </c>
      <c r="Q120" s="85" t="s">
        <v>65</v>
      </c>
      <c r="R120" s="85">
        <v>1.01737732462771</v>
      </c>
      <c r="S120" s="85">
        <v>1.00795498797555</v>
      </c>
      <c r="T120" s="85">
        <v>1.01821622775539</v>
      </c>
      <c r="U120" s="85">
        <v>1.00604152288506</v>
      </c>
      <c r="V120" s="85" t="str">
        <f>VLOOKUP(A120,$X$15:$AC$108,6,0)</f>
        <v>H30054</v>
      </c>
    </row>
    <row r="121" spans="1:22">
      <c r="A121" s="85">
        <v>50507</v>
      </c>
      <c r="B121" s="86">
        <f t="shared" si="45"/>
        <v>95</v>
      </c>
      <c r="C121" s="86">
        <f t="shared" si="46"/>
        <v>1.01767335669525</v>
      </c>
      <c r="D121" s="86">
        <f t="shared" si="44"/>
        <v>80291721.2547025</v>
      </c>
      <c r="E121" s="86">
        <f t="shared" si="56"/>
        <v>44</v>
      </c>
      <c r="F121" s="103">
        <f t="shared" si="47"/>
        <v>1.00826613387174</v>
      </c>
      <c r="G121" s="86">
        <f t="shared" si="48"/>
        <v>26823.6582394608</v>
      </c>
      <c r="H121" s="86">
        <f t="shared" si="49"/>
        <v>581</v>
      </c>
      <c r="I121" s="86">
        <f t="shared" si="50"/>
        <v>1.01856259436469</v>
      </c>
      <c r="J121" s="86">
        <f t="shared" si="51"/>
        <v>969644298.757154</v>
      </c>
      <c r="K121" s="86">
        <f t="shared" si="52"/>
        <v>110</v>
      </c>
      <c r="L121" s="86">
        <f t="shared" si="53"/>
        <v>1.00615673797719</v>
      </c>
      <c r="M121" s="86">
        <f t="shared" si="54"/>
        <v>13119.7683866314</v>
      </c>
      <c r="N121" s="85">
        <v>780</v>
      </c>
      <c r="O121" s="85">
        <v>1</v>
      </c>
      <c r="P121" s="85">
        <f t="shared" si="55"/>
        <v>779</v>
      </c>
      <c r="Q121" s="85" t="s">
        <v>85</v>
      </c>
      <c r="R121" s="85">
        <v>1.01767335669525</v>
      </c>
      <c r="S121" s="85">
        <v>1.00826613387174</v>
      </c>
      <c r="T121" s="85">
        <v>1.01856259436469</v>
      </c>
      <c r="U121" s="85">
        <v>1.00615673797719</v>
      </c>
      <c r="V121" s="85" t="str">
        <f>VLOOKUP(A121,$X$15:$AC$108,6,0)</f>
        <v>H30091</v>
      </c>
    </row>
    <row r="122" spans="1:22">
      <c r="A122" s="85">
        <v>50510</v>
      </c>
      <c r="B122" s="86">
        <f t="shared" si="45"/>
        <v>95</v>
      </c>
      <c r="C122" s="86">
        <f t="shared" si="46"/>
        <v>1.01767335669525</v>
      </c>
      <c r="D122" s="86">
        <f t="shared" si="44"/>
        <v>84624473.9357531</v>
      </c>
      <c r="E122" s="86">
        <f t="shared" si="56"/>
        <v>44</v>
      </c>
      <c r="F122" s="103">
        <f t="shared" si="47"/>
        <v>1.00826613387174</v>
      </c>
      <c r="G122" s="86">
        <f t="shared" si="48"/>
        <v>27494.3557384667</v>
      </c>
      <c r="H122" s="86">
        <f t="shared" si="49"/>
        <v>581</v>
      </c>
      <c r="I122" s="86">
        <f t="shared" si="50"/>
        <v>1.01856259436469</v>
      </c>
      <c r="J122" s="86">
        <f t="shared" si="51"/>
        <v>1024650172.8427</v>
      </c>
      <c r="K122" s="86">
        <f t="shared" si="52"/>
        <v>110</v>
      </c>
      <c r="L122" s="86">
        <f t="shared" si="53"/>
        <v>1.00615673797719</v>
      </c>
      <c r="M122" s="86">
        <f t="shared" si="54"/>
        <v>13363.5883083668</v>
      </c>
      <c r="N122" s="85">
        <v>783</v>
      </c>
      <c r="O122" s="85">
        <v>1</v>
      </c>
      <c r="P122" s="85">
        <f t="shared" si="55"/>
        <v>782</v>
      </c>
      <c r="Q122" s="85" t="s">
        <v>85</v>
      </c>
      <c r="R122" s="85">
        <v>1.01767335669525</v>
      </c>
      <c r="S122" s="85">
        <v>1.00826613387174</v>
      </c>
      <c r="T122" s="85">
        <v>1.01856259436469</v>
      </c>
      <c r="U122" s="85">
        <v>1.00615673797719</v>
      </c>
      <c r="V122" s="85" t="str">
        <f>VLOOKUP(A122,$X$15:$AC$108,6,0)</f>
        <v>H30108</v>
      </c>
    </row>
    <row r="123" spans="1:22">
      <c r="A123" s="85">
        <v>10501</v>
      </c>
      <c r="B123" s="86">
        <f t="shared" si="45"/>
        <v>86</v>
      </c>
      <c r="C123" s="86">
        <f t="shared" si="46"/>
        <v>1.01767335669525</v>
      </c>
      <c r="D123" s="86">
        <f t="shared" si="44"/>
        <v>80741356.5147254</v>
      </c>
      <c r="E123" s="86">
        <f t="shared" si="56"/>
        <v>43</v>
      </c>
      <c r="F123" s="103">
        <f t="shared" si="47"/>
        <v>1.00826613387174</v>
      </c>
      <c r="G123" s="86">
        <f t="shared" si="48"/>
        <v>27541.3273417507</v>
      </c>
      <c r="H123" s="86">
        <f t="shared" si="49"/>
        <v>548</v>
      </c>
      <c r="I123" s="86">
        <f t="shared" si="50"/>
        <v>1.01856259436469</v>
      </c>
      <c r="J123" s="86">
        <f t="shared" si="51"/>
        <v>1021276204.64056</v>
      </c>
      <c r="K123" s="86">
        <f t="shared" si="52"/>
        <v>102</v>
      </c>
      <c r="L123" s="86">
        <f t="shared" si="53"/>
        <v>1.00615673797719</v>
      </c>
      <c r="M123" s="86">
        <f t="shared" si="54"/>
        <v>12621.9801889075</v>
      </c>
      <c r="N123" s="85">
        <v>786</v>
      </c>
      <c r="O123" s="85">
        <v>1</v>
      </c>
      <c r="P123" s="85">
        <f t="shared" si="55"/>
        <v>785</v>
      </c>
      <c r="Q123" s="85" t="s">
        <v>85</v>
      </c>
      <c r="R123" s="85">
        <v>1.01767335669525</v>
      </c>
      <c r="S123" s="85">
        <v>1.00826613387174</v>
      </c>
      <c r="T123" s="85">
        <v>1.01856259436469</v>
      </c>
      <c r="U123" s="85">
        <v>1.00615673797719</v>
      </c>
      <c r="V123" s="85" t="str">
        <f t="shared" ref="V123:V154" si="57">VLOOKUP(A123,$X$15:$AC$108,6,0)</f>
        <v>H30015</v>
      </c>
    </row>
    <row r="124" spans="1:22">
      <c r="A124" s="85">
        <v>10502</v>
      </c>
      <c r="B124" s="86">
        <f t="shared" si="45"/>
        <v>100</v>
      </c>
      <c r="C124" s="86">
        <f t="shared" si="46"/>
        <v>1.01737732462771</v>
      </c>
      <c r="D124" s="86">
        <f t="shared" si="44"/>
        <v>78678923.5924491</v>
      </c>
      <c r="E124" s="86">
        <f t="shared" si="56"/>
        <v>41</v>
      </c>
      <c r="F124" s="103">
        <f t="shared" si="47"/>
        <v>1.00795498797555</v>
      </c>
      <c r="G124" s="86">
        <f t="shared" si="48"/>
        <v>21105.754197759</v>
      </c>
      <c r="H124" s="86">
        <f t="shared" si="49"/>
        <v>500</v>
      </c>
      <c r="I124" s="86">
        <f t="shared" si="50"/>
        <v>1.01821622775539</v>
      </c>
      <c r="J124" s="86">
        <f t="shared" si="51"/>
        <v>753184319.988348</v>
      </c>
      <c r="K124" s="86">
        <f t="shared" si="52"/>
        <v>101</v>
      </c>
      <c r="L124" s="86">
        <f t="shared" si="53"/>
        <v>1.00604152288506</v>
      </c>
      <c r="M124" s="86">
        <f t="shared" si="54"/>
        <v>11632.0234021855</v>
      </c>
      <c r="N124" s="85">
        <v>789</v>
      </c>
      <c r="O124" s="85">
        <v>1</v>
      </c>
      <c r="P124" s="85">
        <f t="shared" si="55"/>
        <v>788</v>
      </c>
      <c r="Q124" s="85" t="s">
        <v>65</v>
      </c>
      <c r="R124" s="85">
        <v>1.01737732462771</v>
      </c>
      <c r="S124" s="85">
        <v>1.00795498797555</v>
      </c>
      <c r="T124" s="85">
        <v>1.01821622775539</v>
      </c>
      <c r="U124" s="85">
        <v>1.00604152288506</v>
      </c>
      <c r="V124" s="85" t="str">
        <f t="shared" si="57"/>
        <v>H30072</v>
      </c>
    </row>
    <row r="125" spans="1:22">
      <c r="A125" s="85">
        <v>10503</v>
      </c>
      <c r="B125" s="86">
        <f t="shared" si="45"/>
        <v>100</v>
      </c>
      <c r="C125" s="86">
        <f t="shared" si="46"/>
        <v>1.01737732462771</v>
      </c>
      <c r="D125" s="86">
        <f t="shared" si="44"/>
        <v>82852300.4032248</v>
      </c>
      <c r="E125" s="86">
        <f t="shared" si="56"/>
        <v>41</v>
      </c>
      <c r="F125" s="103">
        <f t="shared" si="47"/>
        <v>1.00795498797555</v>
      </c>
      <c r="G125" s="86">
        <f t="shared" si="48"/>
        <v>21613.4597175823</v>
      </c>
      <c r="H125" s="86">
        <f t="shared" si="49"/>
        <v>500</v>
      </c>
      <c r="I125" s="86">
        <f t="shared" si="50"/>
        <v>1.01821622775539</v>
      </c>
      <c r="J125" s="86">
        <f t="shared" si="51"/>
        <v>795099193.725395</v>
      </c>
      <c r="K125" s="86">
        <f t="shared" si="52"/>
        <v>101</v>
      </c>
      <c r="L125" s="86">
        <f t="shared" si="53"/>
        <v>1.00604152288506</v>
      </c>
      <c r="M125" s="86">
        <f t="shared" si="54"/>
        <v>11844.125080499</v>
      </c>
      <c r="N125" s="85">
        <v>792</v>
      </c>
      <c r="O125" s="85">
        <v>1</v>
      </c>
      <c r="P125" s="85">
        <f t="shared" si="55"/>
        <v>791</v>
      </c>
      <c r="Q125" s="85" t="s">
        <v>65</v>
      </c>
      <c r="R125" s="85">
        <v>1.01737732462771</v>
      </c>
      <c r="S125" s="85">
        <v>1.00795498797555</v>
      </c>
      <c r="T125" s="85">
        <v>1.01821622775539</v>
      </c>
      <c r="U125" s="85">
        <v>1.00604152288506</v>
      </c>
      <c r="V125" s="85" t="str">
        <f t="shared" si="57"/>
        <v>H30021</v>
      </c>
    </row>
    <row r="126" spans="1:22">
      <c r="A126" s="85">
        <v>10504</v>
      </c>
      <c r="B126" s="86">
        <f t="shared" si="45"/>
        <v>70</v>
      </c>
      <c r="C126" s="86">
        <f t="shared" si="46"/>
        <v>1.01659292111046</v>
      </c>
      <c r="D126" s="86">
        <f t="shared" si="44"/>
        <v>33104005.063237</v>
      </c>
      <c r="E126" s="86">
        <f t="shared" si="56"/>
        <v>44</v>
      </c>
      <c r="F126" s="103">
        <f t="shared" si="47"/>
        <v>1.00716864040299</v>
      </c>
      <c r="G126" s="86">
        <f t="shared" si="48"/>
        <v>12781.9014474182</v>
      </c>
      <c r="H126" s="86">
        <f t="shared" si="49"/>
        <v>587</v>
      </c>
      <c r="I126" s="86">
        <f t="shared" si="50"/>
        <v>1.01679876372069</v>
      </c>
      <c r="J126" s="86">
        <f t="shared" si="51"/>
        <v>326013549.418195</v>
      </c>
      <c r="K126" s="86">
        <f t="shared" si="52"/>
        <v>104</v>
      </c>
      <c r="L126" s="86">
        <f t="shared" si="53"/>
        <v>1.00557669710293</v>
      </c>
      <c r="M126" s="86">
        <f t="shared" si="54"/>
        <v>8604.04386023721</v>
      </c>
      <c r="N126" s="85">
        <v>795</v>
      </c>
      <c r="O126" s="85">
        <v>1</v>
      </c>
      <c r="P126" s="85">
        <f t="shared" si="55"/>
        <v>794</v>
      </c>
      <c r="Q126" s="85" t="s">
        <v>72</v>
      </c>
      <c r="R126" s="85">
        <v>1.01659292111046</v>
      </c>
      <c r="S126" s="85">
        <v>1.00716864040299</v>
      </c>
      <c r="T126" s="85">
        <v>1.01679876372069</v>
      </c>
      <c r="U126" s="85">
        <v>1.00557669710293</v>
      </c>
      <c r="V126" s="85" t="str">
        <f t="shared" si="57"/>
        <v>H30080</v>
      </c>
    </row>
    <row r="127" spans="1:22">
      <c r="A127" s="85">
        <v>10505</v>
      </c>
      <c r="B127" s="86">
        <f t="shared" si="45"/>
        <v>102</v>
      </c>
      <c r="C127" s="86">
        <f t="shared" si="46"/>
        <v>1.01671775132947</v>
      </c>
      <c r="D127" s="86">
        <f t="shared" si="44"/>
        <v>55888684.1908115</v>
      </c>
      <c r="E127" s="86">
        <f t="shared" si="56"/>
        <v>42</v>
      </c>
      <c r="F127" s="103">
        <f t="shared" si="47"/>
        <v>1.00649158406772</v>
      </c>
      <c r="G127" s="86">
        <f t="shared" si="48"/>
        <v>7293.51874374364</v>
      </c>
      <c r="H127" s="86">
        <f t="shared" si="49"/>
        <v>510</v>
      </c>
      <c r="I127" s="86">
        <f t="shared" si="50"/>
        <v>1.01781924942672</v>
      </c>
      <c r="J127" s="86">
        <f t="shared" si="51"/>
        <v>662348162.445842</v>
      </c>
      <c r="K127" s="86">
        <f t="shared" si="52"/>
        <v>100</v>
      </c>
      <c r="L127" s="86">
        <f t="shared" si="53"/>
        <v>1.00526393114144</v>
      </c>
      <c r="M127" s="86">
        <f t="shared" si="54"/>
        <v>6565.07937994475</v>
      </c>
      <c r="N127" s="85">
        <v>798</v>
      </c>
      <c r="O127" s="85">
        <v>1</v>
      </c>
      <c r="P127" s="85">
        <f t="shared" si="55"/>
        <v>797</v>
      </c>
      <c r="Q127" s="85" t="s">
        <v>44</v>
      </c>
      <c r="R127" s="85">
        <v>1.01671775132947</v>
      </c>
      <c r="S127" s="85">
        <v>1.00649158406772</v>
      </c>
      <c r="T127" s="85">
        <v>1.01781924942672</v>
      </c>
      <c r="U127" s="85">
        <v>1.00526393114144</v>
      </c>
      <c r="V127" s="85" t="str">
        <f t="shared" si="57"/>
        <v>H30065</v>
      </c>
    </row>
    <row r="128" spans="1:22">
      <c r="A128" s="85">
        <v>10507</v>
      </c>
      <c r="B128" s="86">
        <f t="shared" si="45"/>
        <v>100</v>
      </c>
      <c r="C128" s="86">
        <f t="shared" si="46"/>
        <v>1.01737732462771</v>
      </c>
      <c r="D128" s="86">
        <f t="shared" si="44"/>
        <v>96748236.0472558</v>
      </c>
      <c r="E128" s="86">
        <f t="shared" si="56"/>
        <v>41</v>
      </c>
      <c r="F128" s="103">
        <f t="shared" si="47"/>
        <v>1.00795498797555</v>
      </c>
      <c r="G128" s="86">
        <f t="shared" si="48"/>
        <v>23211.0365864495</v>
      </c>
      <c r="H128" s="86">
        <f t="shared" si="49"/>
        <v>500</v>
      </c>
      <c r="I128" s="86">
        <f t="shared" si="50"/>
        <v>1.01821622775539</v>
      </c>
      <c r="J128" s="86">
        <f t="shared" si="51"/>
        <v>935365703.250171</v>
      </c>
      <c r="K128" s="86">
        <f t="shared" si="52"/>
        <v>101</v>
      </c>
      <c r="L128" s="86">
        <f t="shared" si="53"/>
        <v>1.00604152288506</v>
      </c>
      <c r="M128" s="86">
        <f t="shared" si="54"/>
        <v>12503.918627516</v>
      </c>
      <c r="N128" s="85">
        <v>801</v>
      </c>
      <c r="O128" s="85">
        <v>1</v>
      </c>
      <c r="P128" s="85">
        <f t="shared" si="55"/>
        <v>800</v>
      </c>
      <c r="Q128" s="85" t="s">
        <v>65</v>
      </c>
      <c r="R128" s="85">
        <v>1.01737732462771</v>
      </c>
      <c r="S128" s="85">
        <v>1.00795498797555</v>
      </c>
      <c r="T128" s="85">
        <v>1.01821622775539</v>
      </c>
      <c r="U128" s="85">
        <v>1.00604152288506</v>
      </c>
      <c r="V128" s="85" t="str">
        <f t="shared" si="57"/>
        <v>H30079</v>
      </c>
    </row>
    <row r="129" spans="1:22">
      <c r="A129" s="85">
        <v>10510</v>
      </c>
      <c r="B129" s="86">
        <f t="shared" si="45"/>
        <v>100</v>
      </c>
      <c r="C129" s="86">
        <f t="shared" si="46"/>
        <v>1.01737732462771</v>
      </c>
      <c r="D129" s="86">
        <f t="shared" si="44"/>
        <v>101880065.848265</v>
      </c>
      <c r="E129" s="86">
        <f t="shared" si="56"/>
        <v>41</v>
      </c>
      <c r="F129" s="103">
        <f t="shared" si="47"/>
        <v>1.00795498797555</v>
      </c>
      <c r="G129" s="86">
        <f t="shared" si="48"/>
        <v>23769.3853327366</v>
      </c>
      <c r="H129" s="86">
        <f t="shared" si="49"/>
        <v>500</v>
      </c>
      <c r="I129" s="86">
        <f t="shared" si="50"/>
        <v>1.01821622775539</v>
      </c>
      <c r="J129" s="86">
        <f t="shared" si="51"/>
        <v>987419011.197821</v>
      </c>
      <c r="K129" s="86">
        <f t="shared" si="52"/>
        <v>103</v>
      </c>
      <c r="L129" s="86">
        <f t="shared" si="53"/>
        <v>1.00604152288506</v>
      </c>
      <c r="M129" s="86">
        <f t="shared" si="54"/>
        <v>12984.0358973825</v>
      </c>
      <c r="N129" s="85">
        <v>804</v>
      </c>
      <c r="O129" s="85">
        <v>1</v>
      </c>
      <c r="P129" s="85">
        <f t="shared" si="55"/>
        <v>803</v>
      </c>
      <c r="Q129" s="85" t="s">
        <v>65</v>
      </c>
      <c r="R129" s="85">
        <v>1.01737732462771</v>
      </c>
      <c r="S129" s="85">
        <v>1.00795498797555</v>
      </c>
      <c r="T129" s="85">
        <v>1.01821622775539</v>
      </c>
      <c r="U129" s="85">
        <v>1.00604152288506</v>
      </c>
      <c r="V129" s="85" t="str">
        <f t="shared" si="57"/>
        <v>H30097</v>
      </c>
    </row>
    <row r="130" spans="1:22">
      <c r="A130" s="85">
        <v>10511</v>
      </c>
      <c r="B130" s="86">
        <f t="shared" si="45"/>
        <v>86</v>
      </c>
      <c r="C130" s="86">
        <f t="shared" si="46"/>
        <v>1.01767335669525</v>
      </c>
      <c r="D130" s="86">
        <f t="shared" si="44"/>
        <v>116646721.697146</v>
      </c>
      <c r="E130" s="86">
        <f t="shared" si="56"/>
        <v>43</v>
      </c>
      <c r="F130" s="103">
        <f t="shared" si="47"/>
        <v>1.00826613387174</v>
      </c>
      <c r="G130" s="86">
        <f t="shared" si="48"/>
        <v>32738.8673321098</v>
      </c>
      <c r="H130" s="86">
        <f t="shared" si="49"/>
        <v>548</v>
      </c>
      <c r="I130" s="86">
        <f t="shared" si="50"/>
        <v>1.01856259436469</v>
      </c>
      <c r="J130" s="86">
        <f t="shared" si="51"/>
        <v>1502745370.76198</v>
      </c>
      <c r="K130" s="86">
        <f t="shared" si="52"/>
        <v>107</v>
      </c>
      <c r="L130" s="86">
        <f t="shared" si="53"/>
        <v>1.00615673797719</v>
      </c>
      <c r="M130" s="86">
        <f t="shared" si="54"/>
        <v>15062.2391229758</v>
      </c>
      <c r="N130" s="85">
        <v>807</v>
      </c>
      <c r="O130" s="85">
        <v>1</v>
      </c>
      <c r="P130" s="85">
        <f t="shared" si="55"/>
        <v>806</v>
      </c>
      <c r="Q130" s="85" t="s">
        <v>85</v>
      </c>
      <c r="R130" s="85">
        <v>1.01767335669525</v>
      </c>
      <c r="S130" s="85">
        <v>1.00826613387174</v>
      </c>
      <c r="T130" s="85">
        <v>1.01856259436469</v>
      </c>
      <c r="U130" s="85">
        <v>1.00615673797719</v>
      </c>
      <c r="V130" s="85" t="str">
        <f t="shared" si="57"/>
        <v>H30102</v>
      </c>
    </row>
    <row r="131" spans="1:22">
      <c r="A131" s="85">
        <v>10512</v>
      </c>
      <c r="B131" s="86">
        <f t="shared" si="45"/>
        <v>100</v>
      </c>
      <c r="C131" s="86">
        <f t="shared" si="46"/>
        <v>1.01671775132947</v>
      </c>
      <c r="D131" s="86">
        <f t="shared" si="44"/>
        <v>66854183.2095273</v>
      </c>
      <c r="E131" s="86">
        <f t="shared" si="56"/>
        <v>41</v>
      </c>
      <c r="F131" s="103">
        <f t="shared" si="47"/>
        <v>1.00649158406772</v>
      </c>
      <c r="G131" s="86">
        <f t="shared" si="48"/>
        <v>7694.73102878016</v>
      </c>
      <c r="H131" s="86">
        <f t="shared" si="49"/>
        <v>510</v>
      </c>
      <c r="I131" s="86">
        <f t="shared" si="50"/>
        <v>1.01781924942672</v>
      </c>
      <c r="J131" s="86">
        <f t="shared" si="51"/>
        <v>818717847.629534</v>
      </c>
      <c r="K131" s="86">
        <f t="shared" si="52"/>
        <v>100</v>
      </c>
      <c r="L131" s="86">
        <f t="shared" si="53"/>
        <v>1.00526393114144</v>
      </c>
      <c r="M131" s="86">
        <f t="shared" si="54"/>
        <v>6991.99623637149</v>
      </c>
      <c r="N131" s="85">
        <v>810</v>
      </c>
      <c r="O131" s="85">
        <v>1</v>
      </c>
      <c r="P131" s="85">
        <f t="shared" si="55"/>
        <v>809</v>
      </c>
      <c r="Q131" s="85" t="s">
        <v>44</v>
      </c>
      <c r="R131" s="85">
        <v>1.01671775132947</v>
      </c>
      <c r="S131" s="85">
        <v>1.00649158406772</v>
      </c>
      <c r="T131" s="85">
        <v>1.01781924942672</v>
      </c>
      <c r="U131" s="85">
        <v>1.00526393114144</v>
      </c>
      <c r="V131" s="85" t="str">
        <f t="shared" si="57"/>
        <v>H30110</v>
      </c>
    </row>
    <row r="132" spans="1:22">
      <c r="A132" s="85">
        <v>20501</v>
      </c>
      <c r="B132" s="86">
        <f t="shared" si="45"/>
        <v>105</v>
      </c>
      <c r="C132" s="86">
        <f t="shared" si="46"/>
        <v>1.01671775132947</v>
      </c>
      <c r="D132" s="86">
        <f t="shared" si="44"/>
        <v>73776679.4836682</v>
      </c>
      <c r="E132" s="86">
        <f t="shared" si="56"/>
        <v>40</v>
      </c>
      <c r="F132" s="103">
        <f t="shared" si="47"/>
        <v>1.00649158406772</v>
      </c>
      <c r="G132" s="86">
        <f t="shared" si="48"/>
        <v>7654.20380197225</v>
      </c>
      <c r="H132" s="86">
        <f t="shared" si="49"/>
        <v>500</v>
      </c>
      <c r="I132" s="86">
        <f t="shared" si="50"/>
        <v>1.01781924942672</v>
      </c>
      <c r="J132" s="86">
        <f t="shared" si="51"/>
        <v>846342337.600962</v>
      </c>
      <c r="K132" s="86">
        <f t="shared" si="52"/>
        <v>102</v>
      </c>
      <c r="L132" s="86">
        <f t="shared" si="53"/>
        <v>1.00526393114144</v>
      </c>
      <c r="M132" s="86">
        <f t="shared" si="54"/>
        <v>7245.05453225275</v>
      </c>
      <c r="N132" s="85">
        <v>813</v>
      </c>
      <c r="O132" s="85">
        <v>1</v>
      </c>
      <c r="P132" s="85">
        <f t="shared" si="55"/>
        <v>812</v>
      </c>
      <c r="Q132" s="85" t="s">
        <v>44</v>
      </c>
      <c r="R132" s="85">
        <v>1.01671775132947</v>
      </c>
      <c r="S132" s="85">
        <v>1.00649158406772</v>
      </c>
      <c r="T132" s="85">
        <v>1.01781924942672</v>
      </c>
      <c r="U132" s="85">
        <v>1.00526393114144</v>
      </c>
      <c r="V132" s="85" t="str">
        <f t="shared" si="57"/>
        <v>H30062</v>
      </c>
    </row>
    <row r="133" spans="1:22">
      <c r="A133" s="85">
        <v>20502</v>
      </c>
      <c r="B133" s="86">
        <f t="shared" si="45"/>
        <v>103</v>
      </c>
      <c r="C133" s="86">
        <f t="shared" si="46"/>
        <v>1.01737732462771</v>
      </c>
      <c r="D133" s="86">
        <f t="shared" si="44"/>
        <v>129036058.138805</v>
      </c>
      <c r="E133" s="86">
        <f t="shared" si="56"/>
        <v>39</v>
      </c>
      <c r="F133" s="103">
        <f t="shared" si="47"/>
        <v>1.00795498797555</v>
      </c>
      <c r="G133" s="86">
        <f t="shared" si="48"/>
        <v>24865.2231827014</v>
      </c>
      <c r="H133" s="86">
        <f t="shared" si="49"/>
        <v>490</v>
      </c>
      <c r="I133" s="86">
        <f t="shared" si="50"/>
        <v>1.01821622775539</v>
      </c>
      <c r="J133" s="86">
        <f t="shared" si="51"/>
        <v>1201732293.45694</v>
      </c>
      <c r="K133" s="86">
        <f t="shared" si="52"/>
        <v>103</v>
      </c>
      <c r="L133" s="86">
        <f t="shared" si="53"/>
        <v>1.00604152288506</v>
      </c>
      <c r="M133" s="86">
        <f t="shared" si="54"/>
        <v>13957.2731849141</v>
      </c>
      <c r="N133" s="85">
        <v>816</v>
      </c>
      <c r="O133" s="85">
        <v>1</v>
      </c>
      <c r="P133" s="85">
        <f t="shared" si="55"/>
        <v>815</v>
      </c>
      <c r="Q133" s="85" t="s">
        <v>65</v>
      </c>
      <c r="R133" s="85">
        <v>1.01737732462771</v>
      </c>
      <c r="S133" s="85">
        <v>1.00795498797555</v>
      </c>
      <c r="T133" s="85">
        <v>1.01821622775539</v>
      </c>
      <c r="U133" s="85">
        <v>1.00604152288506</v>
      </c>
      <c r="V133" s="85" t="str">
        <f t="shared" si="57"/>
        <v>H30061</v>
      </c>
    </row>
    <row r="134" spans="1:22">
      <c r="A134" s="85">
        <v>20504</v>
      </c>
      <c r="B134" s="86">
        <f t="shared" si="45"/>
        <v>72</v>
      </c>
      <c r="C134" s="86">
        <f t="shared" si="46"/>
        <v>1.01659292111046</v>
      </c>
      <c r="D134" s="86">
        <f t="shared" si="44"/>
        <v>50541129.7808878</v>
      </c>
      <c r="E134" s="86">
        <f t="shared" si="56"/>
        <v>42</v>
      </c>
      <c r="F134" s="103">
        <f t="shared" si="47"/>
        <v>1.00716864040299</v>
      </c>
      <c r="G134" s="86">
        <f t="shared" si="48"/>
        <v>14482.5406886877</v>
      </c>
      <c r="H134" s="86">
        <f t="shared" si="49"/>
        <v>575</v>
      </c>
      <c r="I134" s="86">
        <f t="shared" si="50"/>
        <v>1.01679876372069</v>
      </c>
      <c r="J134" s="86">
        <f t="shared" si="51"/>
        <v>476327462.936639</v>
      </c>
      <c r="K134" s="86">
        <f t="shared" si="52"/>
        <v>106</v>
      </c>
      <c r="L134" s="86">
        <f t="shared" si="53"/>
        <v>1.00557669710293</v>
      </c>
      <c r="M134" s="86">
        <f t="shared" si="54"/>
        <v>10021.6667242376</v>
      </c>
      <c r="N134" s="85">
        <v>819</v>
      </c>
      <c r="O134" s="85">
        <v>1</v>
      </c>
      <c r="P134" s="85">
        <f t="shared" si="55"/>
        <v>818</v>
      </c>
      <c r="Q134" s="85" t="s">
        <v>72</v>
      </c>
      <c r="R134" s="85">
        <v>1.01659292111046</v>
      </c>
      <c r="S134" s="85">
        <v>1.00716864040299</v>
      </c>
      <c r="T134" s="85">
        <v>1.01679876372069</v>
      </c>
      <c r="U134" s="85">
        <v>1.00557669710293</v>
      </c>
      <c r="V134" s="85" t="str">
        <f t="shared" si="57"/>
        <v>H30019</v>
      </c>
    </row>
    <row r="135" spans="1:22">
      <c r="A135" s="85">
        <v>20505</v>
      </c>
      <c r="B135" s="86">
        <f t="shared" si="45"/>
        <v>103</v>
      </c>
      <c r="C135" s="86">
        <f t="shared" si="46"/>
        <v>1.01737732462771</v>
      </c>
      <c r="D135" s="86">
        <f t="shared" si="44"/>
        <v>143088064.917969</v>
      </c>
      <c r="E135" s="86">
        <f t="shared" si="56"/>
        <v>39</v>
      </c>
      <c r="F135" s="103">
        <f t="shared" si="47"/>
        <v>1.00795498797555</v>
      </c>
      <c r="G135" s="86">
        <f t="shared" si="48"/>
        <v>26075.8930895874</v>
      </c>
      <c r="H135" s="86">
        <f t="shared" si="49"/>
        <v>490</v>
      </c>
      <c r="I135" s="86">
        <f t="shared" si="50"/>
        <v>1.01821622775539</v>
      </c>
      <c r="J135" s="86">
        <f t="shared" si="51"/>
        <v>1339207329.80454</v>
      </c>
      <c r="K135" s="86">
        <f t="shared" si="52"/>
        <v>103</v>
      </c>
      <c r="L135" s="86">
        <f t="shared" si="53"/>
        <v>1.00604152288506</v>
      </c>
      <c r="M135" s="86">
        <f t="shared" si="54"/>
        <v>14470.9157394</v>
      </c>
      <c r="N135" s="85">
        <v>822</v>
      </c>
      <c r="O135" s="85">
        <v>1</v>
      </c>
      <c r="P135" s="85">
        <f t="shared" si="55"/>
        <v>821</v>
      </c>
      <c r="Q135" s="85" t="s">
        <v>65</v>
      </c>
      <c r="R135" s="85">
        <v>1.01737732462771</v>
      </c>
      <c r="S135" s="85">
        <v>1.00795498797555</v>
      </c>
      <c r="T135" s="85">
        <v>1.01821622775539</v>
      </c>
      <c r="U135" s="85">
        <v>1.00604152288506</v>
      </c>
      <c r="V135" s="85" t="str">
        <f t="shared" si="57"/>
        <v>H30078</v>
      </c>
    </row>
    <row r="136" spans="1:22">
      <c r="A136" s="85">
        <v>20507</v>
      </c>
      <c r="B136" s="86">
        <f t="shared" si="45"/>
        <v>103</v>
      </c>
      <c r="C136" s="86">
        <f t="shared" si="46"/>
        <v>1.01767335669525</v>
      </c>
      <c r="D136" s="86">
        <f t="shared" ref="D136:D167" si="58">B136*C136^P136</f>
        <v>191497272.834675</v>
      </c>
      <c r="E136" s="86">
        <f t="shared" si="56"/>
        <v>39</v>
      </c>
      <c r="F136" s="103">
        <f t="shared" si="47"/>
        <v>1.00826613387174</v>
      </c>
      <c r="G136" s="86">
        <f t="shared" si="48"/>
        <v>34436.0273469307</v>
      </c>
      <c r="H136" s="86">
        <f t="shared" si="49"/>
        <v>490</v>
      </c>
      <c r="I136" s="86">
        <f t="shared" si="50"/>
        <v>1.01856259436469</v>
      </c>
      <c r="J136" s="86">
        <f t="shared" si="51"/>
        <v>1871026491.43067</v>
      </c>
      <c r="K136" s="86">
        <f t="shared" si="52"/>
        <v>103</v>
      </c>
      <c r="L136" s="86">
        <f t="shared" si="53"/>
        <v>1.00615673797719</v>
      </c>
      <c r="M136" s="86">
        <f t="shared" si="54"/>
        <v>16192.8951301968</v>
      </c>
      <c r="N136" s="85">
        <v>825</v>
      </c>
      <c r="O136" s="85">
        <v>1</v>
      </c>
      <c r="P136" s="85">
        <f t="shared" si="55"/>
        <v>824</v>
      </c>
      <c r="Q136" s="85" t="s">
        <v>85</v>
      </c>
      <c r="R136" s="85">
        <v>1.01767335669525</v>
      </c>
      <c r="S136" s="85">
        <v>1.00826613387174</v>
      </c>
      <c r="T136" s="85">
        <v>1.01856259436469</v>
      </c>
      <c r="U136" s="85">
        <v>1.00615673797719</v>
      </c>
      <c r="V136" s="85" t="str">
        <f t="shared" si="57"/>
        <v>H30092</v>
      </c>
    </row>
    <row r="137" spans="1:22">
      <c r="A137" s="85">
        <v>20508</v>
      </c>
      <c r="B137" s="86">
        <f t="shared" si="45"/>
        <v>105</v>
      </c>
      <c r="C137" s="86">
        <f t="shared" si="46"/>
        <v>1.01671775132947</v>
      </c>
      <c r="D137" s="86">
        <f t="shared" si="58"/>
        <v>94607419.572906</v>
      </c>
      <c r="E137" s="86">
        <f t="shared" si="56"/>
        <v>40</v>
      </c>
      <c r="F137" s="103">
        <f t="shared" si="47"/>
        <v>1.00649158406772</v>
      </c>
      <c r="G137" s="86">
        <f t="shared" si="48"/>
        <v>8434.36204054472</v>
      </c>
      <c r="H137" s="86">
        <f t="shared" si="49"/>
        <v>500</v>
      </c>
      <c r="I137" s="86">
        <f t="shared" si="50"/>
        <v>1.01781924942672</v>
      </c>
      <c r="J137" s="86">
        <f t="shared" si="51"/>
        <v>1103077355.51983</v>
      </c>
      <c r="K137" s="86">
        <f t="shared" si="52"/>
        <v>102</v>
      </c>
      <c r="L137" s="86">
        <f t="shared" si="53"/>
        <v>1.00526393114144</v>
      </c>
      <c r="M137" s="86">
        <f t="shared" si="54"/>
        <v>7838.68412351854</v>
      </c>
      <c r="N137" s="85">
        <v>828</v>
      </c>
      <c r="O137" s="85">
        <v>1</v>
      </c>
      <c r="P137" s="85">
        <f t="shared" si="55"/>
        <v>827</v>
      </c>
      <c r="Q137" s="85" t="s">
        <v>44</v>
      </c>
      <c r="R137" s="85">
        <v>1.01671775132947</v>
      </c>
      <c r="S137" s="85">
        <v>1.00649158406772</v>
      </c>
      <c r="T137" s="85">
        <v>1.01781924942672</v>
      </c>
      <c r="U137" s="85">
        <v>1.00526393114144</v>
      </c>
      <c r="V137" s="85" t="str">
        <f t="shared" si="57"/>
        <v>H30093</v>
      </c>
    </row>
    <row r="138" spans="1:22">
      <c r="A138" s="85">
        <v>20509</v>
      </c>
      <c r="B138" s="86">
        <f t="shared" si="45"/>
        <v>105</v>
      </c>
      <c r="C138" s="86">
        <f t="shared" si="46"/>
        <v>1.01671775132947</v>
      </c>
      <c r="D138" s="86">
        <f t="shared" si="58"/>
        <v>99432055.1088924</v>
      </c>
      <c r="E138" s="86">
        <f t="shared" si="56"/>
        <v>40</v>
      </c>
      <c r="F138" s="103">
        <f t="shared" si="47"/>
        <v>1.00649158406772</v>
      </c>
      <c r="G138" s="86">
        <f t="shared" si="48"/>
        <v>8599.68774742043</v>
      </c>
      <c r="H138" s="86">
        <f t="shared" si="49"/>
        <v>500</v>
      </c>
      <c r="I138" s="86">
        <f t="shared" si="50"/>
        <v>1.01781924942672</v>
      </c>
      <c r="J138" s="86">
        <f t="shared" si="51"/>
        <v>1163102394.47563</v>
      </c>
      <c r="K138" s="86">
        <f t="shared" si="52"/>
        <v>105</v>
      </c>
      <c r="L138" s="86">
        <f t="shared" si="53"/>
        <v>1.00526393114144</v>
      </c>
      <c r="M138" s="86">
        <f t="shared" si="54"/>
        <v>8197.33327500915</v>
      </c>
      <c r="N138" s="85">
        <v>831</v>
      </c>
      <c r="O138" s="85">
        <v>1</v>
      </c>
      <c r="P138" s="85">
        <f t="shared" si="55"/>
        <v>830</v>
      </c>
      <c r="Q138" s="85" t="s">
        <v>44</v>
      </c>
      <c r="R138" s="85">
        <v>1.01671775132947</v>
      </c>
      <c r="S138" s="85">
        <v>1.00649158406772</v>
      </c>
      <c r="T138" s="85">
        <v>1.01781924942672</v>
      </c>
      <c r="U138" s="85">
        <v>1.00526393114144</v>
      </c>
      <c r="V138" s="85" t="str">
        <f t="shared" si="57"/>
        <v>H30096</v>
      </c>
    </row>
    <row r="139" spans="1:22">
      <c r="A139" s="85">
        <v>20511</v>
      </c>
      <c r="B139" s="86">
        <f t="shared" si="45"/>
        <v>72</v>
      </c>
      <c r="C139" s="86">
        <f t="shared" si="46"/>
        <v>1.01659292111046</v>
      </c>
      <c r="D139" s="86">
        <f t="shared" si="58"/>
        <v>64692087.3510638</v>
      </c>
      <c r="E139" s="86">
        <f t="shared" si="56"/>
        <v>42</v>
      </c>
      <c r="F139" s="103">
        <f t="shared" si="47"/>
        <v>1.00716864040299</v>
      </c>
      <c r="G139" s="86">
        <f t="shared" si="48"/>
        <v>16120.4693250443</v>
      </c>
      <c r="H139" s="86">
        <f t="shared" si="49"/>
        <v>575</v>
      </c>
      <c r="I139" s="86">
        <f t="shared" si="50"/>
        <v>1.01679876372069</v>
      </c>
      <c r="J139" s="86">
        <f t="shared" si="51"/>
        <v>611548301.54907</v>
      </c>
      <c r="K139" s="86">
        <f t="shared" si="52"/>
        <v>107</v>
      </c>
      <c r="L139" s="86">
        <f t="shared" si="53"/>
        <v>1.00557669710293</v>
      </c>
      <c r="M139" s="86">
        <f t="shared" si="54"/>
        <v>10996.2822168698</v>
      </c>
      <c r="N139" s="85">
        <v>834</v>
      </c>
      <c r="O139" s="85">
        <v>1</v>
      </c>
      <c r="P139" s="85">
        <f t="shared" si="55"/>
        <v>833</v>
      </c>
      <c r="Q139" s="85" t="s">
        <v>72</v>
      </c>
      <c r="R139" s="85">
        <v>1.01659292111046</v>
      </c>
      <c r="S139" s="85">
        <v>1.00716864040299</v>
      </c>
      <c r="T139" s="85">
        <v>1.01679876372069</v>
      </c>
      <c r="U139" s="85">
        <v>1.00557669710293</v>
      </c>
      <c r="V139" s="85" t="str">
        <f t="shared" si="57"/>
        <v>H30107</v>
      </c>
    </row>
    <row r="140" spans="1:22">
      <c r="A140" s="85">
        <v>20512</v>
      </c>
      <c r="B140" s="86">
        <f t="shared" si="45"/>
        <v>103</v>
      </c>
      <c r="C140" s="86">
        <f t="shared" si="46"/>
        <v>1.01767335669525</v>
      </c>
      <c r="D140" s="86">
        <f t="shared" si="58"/>
        <v>236299851.29384</v>
      </c>
      <c r="E140" s="86">
        <f t="shared" si="56"/>
        <v>39</v>
      </c>
      <c r="F140" s="103">
        <f t="shared" si="47"/>
        <v>1.00826613387174</v>
      </c>
      <c r="G140" s="86">
        <f t="shared" si="48"/>
        <v>38011.5173107634</v>
      </c>
      <c r="H140" s="86">
        <f t="shared" si="49"/>
        <v>490</v>
      </c>
      <c r="I140" s="86">
        <f t="shared" si="50"/>
        <v>1.01856259436469</v>
      </c>
      <c r="J140" s="86">
        <f t="shared" si="51"/>
        <v>2333096027.11217</v>
      </c>
      <c r="K140" s="86">
        <f t="shared" si="52"/>
        <v>105</v>
      </c>
      <c r="L140" s="86">
        <f t="shared" si="53"/>
        <v>1.00615673797719</v>
      </c>
      <c r="M140" s="86">
        <f t="shared" si="54"/>
        <v>17769.0519244538</v>
      </c>
      <c r="N140" s="85">
        <v>837</v>
      </c>
      <c r="O140" s="85">
        <v>1</v>
      </c>
      <c r="P140" s="85">
        <f t="shared" si="55"/>
        <v>836</v>
      </c>
      <c r="Q140" s="85" t="s">
        <v>85</v>
      </c>
      <c r="R140" s="85">
        <v>1.01767335669525</v>
      </c>
      <c r="S140" s="85">
        <v>1.00826613387174</v>
      </c>
      <c r="T140" s="85">
        <v>1.01856259436469</v>
      </c>
      <c r="U140" s="85">
        <v>1.00615673797719</v>
      </c>
      <c r="V140" s="85" t="str">
        <f t="shared" si="57"/>
        <v>H30112</v>
      </c>
    </row>
    <row r="141" spans="1:22">
      <c r="A141" s="85">
        <v>30501</v>
      </c>
      <c r="B141" s="86">
        <f t="shared" si="45"/>
        <v>74</v>
      </c>
      <c r="C141" s="86">
        <f t="shared" si="46"/>
        <v>1.01659292111046</v>
      </c>
      <c r="D141" s="86">
        <f t="shared" si="58"/>
        <v>73389321.9084697</v>
      </c>
      <c r="E141" s="86">
        <f t="shared" si="56"/>
        <v>41</v>
      </c>
      <c r="F141" s="103">
        <f t="shared" si="47"/>
        <v>1.00716864040299</v>
      </c>
      <c r="G141" s="86">
        <f t="shared" si="48"/>
        <v>16425.7579032786</v>
      </c>
      <c r="H141" s="86">
        <f t="shared" si="49"/>
        <v>564</v>
      </c>
      <c r="I141" s="86">
        <f t="shared" si="50"/>
        <v>1.01679876372069</v>
      </c>
      <c r="J141" s="86">
        <f t="shared" si="51"/>
        <v>662906199.688843</v>
      </c>
      <c r="K141" s="86">
        <f t="shared" si="52"/>
        <v>109</v>
      </c>
      <c r="L141" s="86">
        <f t="shared" si="53"/>
        <v>1.00557669710293</v>
      </c>
      <c r="M141" s="86">
        <f t="shared" si="54"/>
        <v>11581.899743588</v>
      </c>
      <c r="N141" s="85">
        <v>840</v>
      </c>
      <c r="O141" s="85">
        <v>1</v>
      </c>
      <c r="P141" s="85">
        <f t="shared" si="55"/>
        <v>839</v>
      </c>
      <c r="Q141" s="85" t="s">
        <v>72</v>
      </c>
      <c r="R141" s="85">
        <v>1.01659292111046</v>
      </c>
      <c r="S141" s="85">
        <v>1.00716864040299</v>
      </c>
      <c r="T141" s="85">
        <v>1.01679876372069</v>
      </c>
      <c r="U141" s="85">
        <v>1.00557669710293</v>
      </c>
      <c r="V141" s="85" t="str">
        <f t="shared" si="57"/>
        <v>H30064</v>
      </c>
    </row>
    <row r="142" spans="1:22">
      <c r="A142" s="85">
        <v>30502</v>
      </c>
      <c r="B142" s="86">
        <f t="shared" si="45"/>
        <v>74</v>
      </c>
      <c r="C142" s="86">
        <f t="shared" si="46"/>
        <v>1.01659292111046</v>
      </c>
      <c r="D142" s="86">
        <f t="shared" si="58"/>
        <v>77103504.6219779</v>
      </c>
      <c r="E142" s="86">
        <f t="shared" si="56"/>
        <v>41</v>
      </c>
      <c r="F142" s="103">
        <f t="shared" si="47"/>
        <v>1.00716864040299</v>
      </c>
      <c r="G142" s="86">
        <f t="shared" si="48"/>
        <v>16781.5473394517</v>
      </c>
      <c r="H142" s="86">
        <f t="shared" si="49"/>
        <v>564</v>
      </c>
      <c r="I142" s="86">
        <f t="shared" si="50"/>
        <v>1.01679876372069</v>
      </c>
      <c r="J142" s="86">
        <f t="shared" si="51"/>
        <v>696878569.435967</v>
      </c>
      <c r="K142" s="86">
        <f t="shared" si="52"/>
        <v>109</v>
      </c>
      <c r="L142" s="86">
        <f t="shared" si="53"/>
        <v>1.00557669710293</v>
      </c>
      <c r="M142" s="86">
        <f t="shared" si="54"/>
        <v>11776.7485681391</v>
      </c>
      <c r="N142" s="85">
        <v>843</v>
      </c>
      <c r="O142" s="85">
        <v>1</v>
      </c>
      <c r="P142" s="85">
        <f t="shared" si="55"/>
        <v>842</v>
      </c>
      <c r="Q142" s="85" t="s">
        <v>72</v>
      </c>
      <c r="R142" s="85">
        <v>1.01659292111046</v>
      </c>
      <c r="S142" s="85">
        <v>1.00716864040299</v>
      </c>
      <c r="T142" s="85">
        <v>1.01679876372069</v>
      </c>
      <c r="U142" s="85">
        <v>1.00557669710293</v>
      </c>
      <c r="V142" s="85" t="str">
        <f t="shared" si="57"/>
        <v>H30056</v>
      </c>
    </row>
    <row r="143" spans="1:22">
      <c r="A143" s="85">
        <v>30506</v>
      </c>
      <c r="B143" s="86">
        <f t="shared" si="45"/>
        <v>105</v>
      </c>
      <c r="C143" s="86">
        <f t="shared" si="46"/>
        <v>1.01737732462771</v>
      </c>
      <c r="D143" s="86">
        <f t="shared" si="58"/>
        <v>220558996.158335</v>
      </c>
      <c r="E143" s="86">
        <f t="shared" si="56"/>
        <v>38</v>
      </c>
      <c r="F143" s="103">
        <f t="shared" si="47"/>
        <v>1.00795498797555</v>
      </c>
      <c r="G143" s="86">
        <f t="shared" si="48"/>
        <v>30728.7929903841</v>
      </c>
      <c r="H143" s="86">
        <f t="shared" si="49"/>
        <v>480</v>
      </c>
      <c r="I143" s="86">
        <f t="shared" si="50"/>
        <v>1.01821622775539</v>
      </c>
      <c r="J143" s="86">
        <f t="shared" si="51"/>
        <v>2023267559.00841</v>
      </c>
      <c r="K143" s="86">
        <f t="shared" si="52"/>
        <v>106</v>
      </c>
      <c r="L143" s="86">
        <f t="shared" si="53"/>
        <v>1.00604152288506</v>
      </c>
      <c r="M143" s="86">
        <f t="shared" si="54"/>
        <v>17208.6340122232</v>
      </c>
      <c r="N143" s="85">
        <v>846</v>
      </c>
      <c r="O143" s="85">
        <v>1</v>
      </c>
      <c r="P143" s="85">
        <f t="shared" si="55"/>
        <v>845</v>
      </c>
      <c r="Q143" s="85" t="s">
        <v>65</v>
      </c>
      <c r="R143" s="85">
        <v>1.01737732462771</v>
      </c>
      <c r="S143" s="85">
        <v>1.00795498797555</v>
      </c>
      <c r="T143" s="85">
        <v>1.01821622775539</v>
      </c>
      <c r="U143" s="85">
        <v>1.00604152288506</v>
      </c>
      <c r="V143" s="85" t="str">
        <f t="shared" si="57"/>
        <v>H30058</v>
      </c>
    </row>
    <row r="144" spans="1:22">
      <c r="A144" s="85">
        <v>30507</v>
      </c>
      <c r="B144" s="86">
        <f t="shared" si="45"/>
        <v>90</v>
      </c>
      <c r="C144" s="86">
        <f t="shared" si="46"/>
        <v>1.01767335669525</v>
      </c>
      <c r="D144" s="86">
        <f t="shared" si="58"/>
        <v>254782496.024488</v>
      </c>
      <c r="E144" s="86">
        <f t="shared" si="56"/>
        <v>40</v>
      </c>
      <c r="F144" s="103">
        <f t="shared" si="47"/>
        <v>1.00826613387174</v>
      </c>
      <c r="G144" s="86">
        <f t="shared" si="48"/>
        <v>43034.1026783869</v>
      </c>
      <c r="H144" s="86">
        <f t="shared" si="49"/>
        <v>527</v>
      </c>
      <c r="I144" s="86">
        <f t="shared" si="50"/>
        <v>1.01856259436469</v>
      </c>
      <c r="J144" s="86">
        <f t="shared" si="51"/>
        <v>3128958671.46235</v>
      </c>
      <c r="K144" s="86">
        <f t="shared" si="52"/>
        <v>107</v>
      </c>
      <c r="L144" s="86">
        <f t="shared" si="53"/>
        <v>1.00615673797719</v>
      </c>
      <c r="M144" s="86">
        <f t="shared" si="54"/>
        <v>19491.5516866596</v>
      </c>
      <c r="N144" s="85">
        <v>849</v>
      </c>
      <c r="O144" s="85">
        <v>1</v>
      </c>
      <c r="P144" s="85">
        <f t="shared" si="55"/>
        <v>848</v>
      </c>
      <c r="Q144" s="85" t="s">
        <v>85</v>
      </c>
      <c r="R144" s="85">
        <v>1.01767335669525</v>
      </c>
      <c r="S144" s="85">
        <v>1.00826613387174</v>
      </c>
      <c r="T144" s="85">
        <v>1.01856259436469</v>
      </c>
      <c r="U144" s="85">
        <v>1.00615673797719</v>
      </c>
      <c r="V144" s="85" t="str">
        <f t="shared" si="57"/>
        <v>H30094</v>
      </c>
    </row>
    <row r="145" spans="1:22">
      <c r="A145" s="85">
        <v>30508</v>
      </c>
      <c r="B145" s="86">
        <f t="shared" si="45"/>
        <v>107</v>
      </c>
      <c r="C145" s="86">
        <f t="shared" si="46"/>
        <v>1.01671775132947</v>
      </c>
      <c r="D145" s="86">
        <f t="shared" si="58"/>
        <v>143525617.416088</v>
      </c>
      <c r="E145" s="86">
        <f t="shared" si="56"/>
        <v>39</v>
      </c>
      <c r="F145" s="103">
        <f t="shared" si="47"/>
        <v>1.00649158406772</v>
      </c>
      <c r="G145" s="86">
        <f t="shared" si="48"/>
        <v>9605.06708205289</v>
      </c>
      <c r="H145" s="86">
        <f t="shared" si="49"/>
        <v>490</v>
      </c>
      <c r="I145" s="86">
        <f t="shared" si="50"/>
        <v>1.01781924942672</v>
      </c>
      <c r="J145" s="86">
        <f t="shared" si="51"/>
        <v>1651687527.1233</v>
      </c>
      <c r="K145" s="86">
        <f t="shared" si="52"/>
        <v>105</v>
      </c>
      <c r="L145" s="86">
        <f t="shared" si="53"/>
        <v>1.00526393114144</v>
      </c>
      <c r="M145" s="86">
        <f t="shared" si="54"/>
        <v>9152.81532523684</v>
      </c>
      <c r="N145" s="85">
        <v>852</v>
      </c>
      <c r="O145" s="85">
        <v>1</v>
      </c>
      <c r="P145" s="85">
        <f t="shared" si="55"/>
        <v>851</v>
      </c>
      <c r="Q145" s="85" t="s">
        <v>44</v>
      </c>
      <c r="R145" s="85">
        <v>1.01671775132947</v>
      </c>
      <c r="S145" s="85">
        <v>1.00649158406772</v>
      </c>
      <c r="T145" s="85">
        <v>1.01781924942672</v>
      </c>
      <c r="U145" s="85">
        <v>1.00526393114144</v>
      </c>
      <c r="V145" s="85" t="str">
        <f t="shared" si="57"/>
        <v>H30095</v>
      </c>
    </row>
    <row r="146" spans="1:22">
      <c r="A146" s="85">
        <v>30509</v>
      </c>
      <c r="B146" s="86">
        <f t="shared" si="45"/>
        <v>107</v>
      </c>
      <c r="C146" s="86">
        <f t="shared" si="46"/>
        <v>1.01671775132947</v>
      </c>
      <c r="D146" s="86">
        <f t="shared" si="58"/>
        <v>150844903.759972</v>
      </c>
      <c r="E146" s="86">
        <f t="shared" si="56"/>
        <v>39</v>
      </c>
      <c r="F146" s="103">
        <f t="shared" si="47"/>
        <v>1.00649158406772</v>
      </c>
      <c r="G146" s="86">
        <f t="shared" si="48"/>
        <v>9793.34030263501</v>
      </c>
      <c r="H146" s="86">
        <f t="shared" si="49"/>
        <v>490</v>
      </c>
      <c r="I146" s="86">
        <f t="shared" si="50"/>
        <v>1.01781924942672</v>
      </c>
      <c r="J146" s="86">
        <f t="shared" si="51"/>
        <v>1741565728.0149</v>
      </c>
      <c r="K146" s="86">
        <f t="shared" si="52"/>
        <v>108</v>
      </c>
      <c r="L146" s="86">
        <f t="shared" si="53"/>
        <v>1.00526393114144</v>
      </c>
      <c r="M146" s="86">
        <f t="shared" si="54"/>
        <v>9563.7773565271</v>
      </c>
      <c r="N146" s="85">
        <v>855</v>
      </c>
      <c r="O146" s="85">
        <v>1</v>
      </c>
      <c r="P146" s="85">
        <f t="shared" si="55"/>
        <v>854</v>
      </c>
      <c r="Q146" s="85" t="s">
        <v>44</v>
      </c>
      <c r="R146" s="85">
        <v>1.01671775132947</v>
      </c>
      <c r="S146" s="85">
        <v>1.00649158406772</v>
      </c>
      <c r="T146" s="85">
        <v>1.01781924942672</v>
      </c>
      <c r="U146" s="85">
        <v>1.00526393114144</v>
      </c>
      <c r="V146" s="85" t="str">
        <f t="shared" si="57"/>
        <v>H30099</v>
      </c>
    </row>
    <row r="147" spans="1:22">
      <c r="A147" s="85">
        <v>30510</v>
      </c>
      <c r="B147" s="86">
        <f t="shared" si="45"/>
        <v>105</v>
      </c>
      <c r="C147" s="86">
        <f t="shared" si="46"/>
        <v>1.01737732462771</v>
      </c>
      <c r="D147" s="86">
        <f t="shared" si="58"/>
        <v>271212325.338933</v>
      </c>
      <c r="E147" s="86">
        <f t="shared" si="56"/>
        <v>38</v>
      </c>
      <c r="F147" s="103">
        <f t="shared" si="47"/>
        <v>1.00795498797555</v>
      </c>
      <c r="G147" s="86">
        <f t="shared" si="48"/>
        <v>33793.9659333743</v>
      </c>
      <c r="H147" s="86">
        <f t="shared" si="49"/>
        <v>480</v>
      </c>
      <c r="I147" s="86">
        <f t="shared" si="50"/>
        <v>1.01821622775539</v>
      </c>
      <c r="J147" s="86">
        <f t="shared" si="51"/>
        <v>2512658632.11868</v>
      </c>
      <c r="K147" s="86">
        <f t="shared" si="52"/>
        <v>106</v>
      </c>
      <c r="L147" s="86">
        <f t="shared" si="53"/>
        <v>1.00604152288506</v>
      </c>
      <c r="M147" s="86">
        <f t="shared" si="54"/>
        <v>18498.5321933856</v>
      </c>
      <c r="N147" s="85">
        <v>858</v>
      </c>
      <c r="O147" s="85">
        <v>1</v>
      </c>
      <c r="P147" s="85">
        <f t="shared" si="55"/>
        <v>857</v>
      </c>
      <c r="Q147" s="85" t="s">
        <v>65</v>
      </c>
      <c r="R147" s="85">
        <v>1.01737732462771</v>
      </c>
      <c r="S147" s="85">
        <v>1.00795498797555</v>
      </c>
      <c r="T147" s="85">
        <v>1.01821622775539</v>
      </c>
      <c r="U147" s="85">
        <v>1.00604152288506</v>
      </c>
      <c r="V147" s="85" t="str">
        <f t="shared" si="57"/>
        <v>H30101</v>
      </c>
    </row>
    <row r="148" spans="1:22">
      <c r="A148" s="85">
        <v>30511</v>
      </c>
      <c r="B148" s="86">
        <f t="shared" si="45"/>
        <v>105</v>
      </c>
      <c r="C148" s="86">
        <f t="shared" si="46"/>
        <v>1.01767335669525</v>
      </c>
      <c r="D148" s="86">
        <f t="shared" si="58"/>
        <v>366789785.237879</v>
      </c>
      <c r="E148" s="86">
        <f t="shared" si="56"/>
        <v>38</v>
      </c>
      <c r="F148" s="103">
        <f t="shared" si="47"/>
        <v>1.00826613387174</v>
      </c>
      <c r="G148" s="86">
        <f t="shared" si="48"/>
        <v>45127.2136100666</v>
      </c>
      <c r="H148" s="86">
        <f t="shared" si="49"/>
        <v>480</v>
      </c>
      <c r="I148" s="86">
        <f t="shared" si="50"/>
        <v>1.01856259436469</v>
      </c>
      <c r="J148" s="86">
        <f t="shared" si="51"/>
        <v>3553719345.98181</v>
      </c>
      <c r="K148" s="86">
        <f t="shared" si="52"/>
        <v>106</v>
      </c>
      <c r="L148" s="86">
        <f t="shared" si="53"/>
        <v>1.00615673797719</v>
      </c>
      <c r="M148" s="86">
        <f t="shared" si="54"/>
        <v>20785.2944048897</v>
      </c>
      <c r="N148" s="85">
        <v>861</v>
      </c>
      <c r="O148" s="85">
        <v>1</v>
      </c>
      <c r="P148" s="85">
        <f t="shared" si="55"/>
        <v>860</v>
      </c>
      <c r="Q148" s="85" t="s">
        <v>85</v>
      </c>
      <c r="R148" s="85">
        <v>1.01767335669525</v>
      </c>
      <c r="S148" s="85">
        <v>1.00826613387174</v>
      </c>
      <c r="T148" s="85">
        <v>1.01856259436469</v>
      </c>
      <c r="U148" s="85">
        <v>1.00615673797719</v>
      </c>
      <c r="V148" s="85" t="str">
        <f t="shared" si="57"/>
        <v>H30106</v>
      </c>
    </row>
    <row r="149" spans="1:22">
      <c r="A149" s="85">
        <v>30512</v>
      </c>
      <c r="B149" s="86">
        <f t="shared" si="45"/>
        <v>107</v>
      </c>
      <c r="C149" s="86">
        <f t="shared" si="46"/>
        <v>1.01737732462771</v>
      </c>
      <c r="D149" s="86">
        <f t="shared" si="58"/>
        <v>306475825.73952</v>
      </c>
      <c r="E149" s="86">
        <f t="shared" si="56"/>
        <v>39</v>
      </c>
      <c r="F149" s="103">
        <f t="shared" si="47"/>
        <v>1.00795498797555</v>
      </c>
      <c r="G149" s="86">
        <f t="shared" si="48"/>
        <v>36371.9849276651</v>
      </c>
      <c r="H149" s="86">
        <f t="shared" si="49"/>
        <v>485</v>
      </c>
      <c r="I149" s="86">
        <f t="shared" si="50"/>
        <v>1.01821622775539</v>
      </c>
      <c r="J149" s="86">
        <f t="shared" si="51"/>
        <v>2829267929.0612</v>
      </c>
      <c r="K149" s="86">
        <f t="shared" si="52"/>
        <v>107</v>
      </c>
      <c r="L149" s="86">
        <f t="shared" si="53"/>
        <v>1.00604152288506</v>
      </c>
      <c r="M149" s="86">
        <f t="shared" si="54"/>
        <v>19360.2347006965</v>
      </c>
      <c r="N149" s="85">
        <v>864</v>
      </c>
      <c r="O149" s="85">
        <v>1</v>
      </c>
      <c r="P149" s="85">
        <f t="shared" si="55"/>
        <v>863</v>
      </c>
      <c r="Q149" s="85" t="s">
        <v>65</v>
      </c>
      <c r="R149" s="85">
        <v>1.01737732462771</v>
      </c>
      <c r="S149" s="85">
        <v>1.00795498797555</v>
      </c>
      <c r="T149" s="85">
        <v>1.01821622775539</v>
      </c>
      <c r="U149" s="85">
        <v>1.00604152288506</v>
      </c>
      <c r="V149" s="85" t="str">
        <f t="shared" si="57"/>
        <v>H30111</v>
      </c>
    </row>
    <row r="150" spans="1:22">
      <c r="A150" s="85">
        <v>40503</v>
      </c>
      <c r="B150" s="86">
        <f t="shared" ref="B150:B181" si="59">VLOOKUP(A150,$X$15:$AB$108,3,0)</f>
        <v>108</v>
      </c>
      <c r="C150" s="86">
        <f t="shared" ref="C150:C181" si="60">R150</f>
        <v>1.01737732462771</v>
      </c>
      <c r="D150" s="86">
        <f t="shared" si="58"/>
        <v>325748453.901751</v>
      </c>
      <c r="E150" s="86">
        <f t="shared" si="56"/>
        <v>42</v>
      </c>
      <c r="F150" s="103">
        <f t="shared" ref="F150:F181" si="61">S150</f>
        <v>1.00795498797555</v>
      </c>
      <c r="G150" s="86">
        <f t="shared" ref="G150:G181" si="62">E150*F150^P150</f>
        <v>40112.0724345292</v>
      </c>
      <c r="H150" s="86">
        <f t="shared" ref="H150:H181" si="63">VLOOKUP(A150,$X$15:$AB$108,2,0)</f>
        <v>529</v>
      </c>
      <c r="I150" s="86">
        <f t="shared" ref="I150:I181" si="64">T150</f>
        <v>1.01821622775539</v>
      </c>
      <c r="J150" s="86">
        <f t="shared" ref="J150:J181" si="65">H150*I150^P150</f>
        <v>3257677235.39633</v>
      </c>
      <c r="K150" s="86">
        <f t="shared" ref="K150:K181" si="66">VLOOKUP(A150,$X$15:$AB$108,5,0)</f>
        <v>111</v>
      </c>
      <c r="L150" s="86">
        <f t="shared" ref="L150:L181" si="67">U150</f>
        <v>1.00604152288506</v>
      </c>
      <c r="M150" s="86">
        <f t="shared" ref="M150:M181" si="68">K150*L150^P150</f>
        <v>20450.1989239383</v>
      </c>
      <c r="N150" s="85">
        <v>867</v>
      </c>
      <c r="O150" s="85">
        <v>1</v>
      </c>
      <c r="P150" s="85">
        <f t="shared" ref="P150:P181" si="69">N150-O150</f>
        <v>866</v>
      </c>
      <c r="Q150" s="85" t="s">
        <v>65</v>
      </c>
      <c r="R150" s="85">
        <v>1.01737732462771</v>
      </c>
      <c r="S150" s="85">
        <v>1.00795498797555</v>
      </c>
      <c r="T150" s="85">
        <v>1.01821622775539</v>
      </c>
      <c r="U150" s="85">
        <v>1.00604152288506</v>
      </c>
      <c r="V150" s="85" t="str">
        <f t="shared" si="57"/>
        <v>H30074</v>
      </c>
    </row>
    <row r="151" spans="1:22">
      <c r="A151" s="85">
        <v>40506</v>
      </c>
      <c r="B151" s="86">
        <f t="shared" si="59"/>
        <v>93</v>
      </c>
      <c r="C151" s="86">
        <f t="shared" si="60"/>
        <v>1.01767335669525</v>
      </c>
      <c r="D151" s="86">
        <f t="shared" si="58"/>
        <v>380352717.156883</v>
      </c>
      <c r="E151" s="86">
        <f t="shared" ref="E151:E182" si="70">VLOOKUP(A151,$X$15:$AB$108,4,0)</f>
        <v>44</v>
      </c>
      <c r="F151" s="103">
        <f t="shared" si="61"/>
        <v>1.00826613387174</v>
      </c>
      <c r="G151" s="86">
        <f t="shared" si="62"/>
        <v>56270.9464561339</v>
      </c>
      <c r="H151" s="86">
        <f t="shared" si="63"/>
        <v>581</v>
      </c>
      <c r="I151" s="86">
        <f t="shared" si="64"/>
        <v>1.01856259436469</v>
      </c>
      <c r="J151" s="86">
        <f t="shared" si="65"/>
        <v>5075835393.12632</v>
      </c>
      <c r="K151" s="86">
        <f t="shared" si="66"/>
        <v>112</v>
      </c>
      <c r="L151" s="86">
        <f t="shared" si="67"/>
        <v>1.00615673797719</v>
      </c>
      <c r="M151" s="86">
        <f t="shared" si="68"/>
        <v>23209.1425942091</v>
      </c>
      <c r="N151" s="85">
        <v>870</v>
      </c>
      <c r="O151" s="85">
        <v>1</v>
      </c>
      <c r="P151" s="85">
        <f t="shared" si="69"/>
        <v>869</v>
      </c>
      <c r="Q151" s="85" t="s">
        <v>85</v>
      </c>
      <c r="R151" s="85">
        <v>1.01767335669525</v>
      </c>
      <c r="S151" s="85">
        <v>1.00826613387174</v>
      </c>
      <c r="T151" s="85">
        <v>1.01856259436469</v>
      </c>
      <c r="U151" s="85">
        <v>1.00615673797719</v>
      </c>
      <c r="V151" s="85" t="str">
        <f t="shared" si="57"/>
        <v>H30026</v>
      </c>
    </row>
    <row r="152" spans="1:22">
      <c r="A152" s="85">
        <v>40509</v>
      </c>
      <c r="B152" s="86">
        <f t="shared" si="59"/>
        <v>108</v>
      </c>
      <c r="C152" s="86">
        <f t="shared" si="60"/>
        <v>1.01737732462771</v>
      </c>
      <c r="D152" s="86">
        <f t="shared" si="58"/>
        <v>361222410.162919</v>
      </c>
      <c r="E152" s="86">
        <f t="shared" si="70"/>
        <v>42</v>
      </c>
      <c r="F152" s="103">
        <f t="shared" si="61"/>
        <v>1.00795498797555</v>
      </c>
      <c r="G152" s="86">
        <f t="shared" si="62"/>
        <v>42065.1005108306</v>
      </c>
      <c r="H152" s="86">
        <f t="shared" si="63"/>
        <v>529</v>
      </c>
      <c r="I152" s="86">
        <f t="shared" si="64"/>
        <v>1.01821622775539</v>
      </c>
      <c r="J152" s="86">
        <f t="shared" si="65"/>
        <v>3630347004.51483</v>
      </c>
      <c r="K152" s="86">
        <f t="shared" si="66"/>
        <v>111</v>
      </c>
      <c r="L152" s="86">
        <f t="shared" si="67"/>
        <v>1.00604152288506</v>
      </c>
      <c r="M152" s="86">
        <f t="shared" si="68"/>
        <v>21202.7880776985</v>
      </c>
      <c r="N152" s="85">
        <v>873</v>
      </c>
      <c r="O152" s="85">
        <v>1</v>
      </c>
      <c r="P152" s="85">
        <f t="shared" si="69"/>
        <v>872</v>
      </c>
      <c r="Q152" s="85" t="s">
        <v>65</v>
      </c>
      <c r="R152" s="85">
        <v>1.01737732462771</v>
      </c>
      <c r="S152" s="85">
        <v>1.00795498797555</v>
      </c>
      <c r="T152" s="85">
        <v>1.01821622775539</v>
      </c>
      <c r="U152" s="85">
        <v>1.00604152288506</v>
      </c>
      <c r="V152" s="85" t="str">
        <f t="shared" si="57"/>
        <v>H30103</v>
      </c>
    </row>
    <row r="153" spans="1:22">
      <c r="A153" s="85">
        <v>40510</v>
      </c>
      <c r="B153" s="86">
        <f t="shared" si="59"/>
        <v>77</v>
      </c>
      <c r="C153" s="86">
        <f t="shared" si="60"/>
        <v>1.01659292111046</v>
      </c>
      <c r="D153" s="86">
        <f t="shared" si="58"/>
        <v>138097814.26173</v>
      </c>
      <c r="E153" s="86">
        <f t="shared" si="70"/>
        <v>45</v>
      </c>
      <c r="F153" s="103">
        <f t="shared" si="61"/>
        <v>1.00716864040299</v>
      </c>
      <c r="G153" s="86">
        <f t="shared" si="62"/>
        <v>23314.8750709441</v>
      </c>
      <c r="H153" s="86">
        <f t="shared" si="63"/>
        <v>625</v>
      </c>
      <c r="I153" s="86">
        <f t="shared" si="64"/>
        <v>1.01679876372069</v>
      </c>
      <c r="J153" s="86">
        <f t="shared" si="65"/>
        <v>1338176307.22522</v>
      </c>
      <c r="K153" s="86">
        <f t="shared" si="66"/>
        <v>112</v>
      </c>
      <c r="L153" s="86">
        <f t="shared" si="67"/>
        <v>1.00557669710293</v>
      </c>
      <c r="M153" s="86">
        <f t="shared" si="68"/>
        <v>14538.4647417244</v>
      </c>
      <c r="N153" s="85">
        <v>876</v>
      </c>
      <c r="O153" s="85">
        <v>1</v>
      </c>
      <c r="P153" s="85">
        <f t="shared" si="69"/>
        <v>875</v>
      </c>
      <c r="Q153" s="85" t="s">
        <v>72</v>
      </c>
      <c r="R153" s="85">
        <v>1.01659292111046</v>
      </c>
      <c r="S153" s="85">
        <v>1.00716864040299</v>
      </c>
      <c r="T153" s="85">
        <v>1.01679876372069</v>
      </c>
      <c r="U153" s="85">
        <v>1.00557669710293</v>
      </c>
      <c r="V153" s="85" t="str">
        <f t="shared" si="57"/>
        <v>H30109</v>
      </c>
    </row>
    <row r="154" spans="1:22">
      <c r="A154" s="85">
        <v>50504</v>
      </c>
      <c r="B154" s="86">
        <f t="shared" si="59"/>
        <v>112</v>
      </c>
      <c r="C154" s="86">
        <f t="shared" si="60"/>
        <v>1.01671775132947</v>
      </c>
      <c r="D154" s="86">
        <f t="shared" si="58"/>
        <v>235057782.74246</v>
      </c>
      <c r="E154" s="86">
        <f t="shared" si="70"/>
        <v>43</v>
      </c>
      <c r="F154" s="103">
        <f t="shared" si="61"/>
        <v>1.00649158406772</v>
      </c>
      <c r="G154" s="86">
        <f t="shared" si="62"/>
        <v>12611.8338901319</v>
      </c>
      <c r="H154" s="86">
        <f t="shared" si="63"/>
        <v>540</v>
      </c>
      <c r="I154" s="86">
        <f t="shared" si="64"/>
        <v>1.01781924942672</v>
      </c>
      <c r="J154" s="86">
        <f t="shared" si="65"/>
        <v>2932468756.59764</v>
      </c>
      <c r="K154" s="86">
        <f t="shared" si="66"/>
        <v>108</v>
      </c>
      <c r="L154" s="86">
        <f t="shared" si="67"/>
        <v>1.00526393114144</v>
      </c>
      <c r="M154" s="86">
        <f t="shared" si="68"/>
        <v>10848.0546829594</v>
      </c>
      <c r="N154" s="85">
        <v>879</v>
      </c>
      <c r="O154" s="85">
        <v>1</v>
      </c>
      <c r="P154" s="85">
        <f t="shared" si="69"/>
        <v>878</v>
      </c>
      <c r="Q154" s="85" t="s">
        <v>44</v>
      </c>
      <c r="R154" s="85">
        <v>1.01671775132947</v>
      </c>
      <c r="S154" s="85">
        <v>1.00649158406772</v>
      </c>
      <c r="T154" s="85">
        <v>1.01781924942672</v>
      </c>
      <c r="U154" s="85">
        <v>1.00526393114144</v>
      </c>
      <c r="V154" s="85" t="str">
        <f t="shared" si="57"/>
        <v>H30059</v>
      </c>
    </row>
    <row r="155" spans="1:22">
      <c r="A155" s="85">
        <v>50505</v>
      </c>
      <c r="B155" s="86">
        <f t="shared" si="59"/>
        <v>110</v>
      </c>
      <c r="C155" s="86">
        <f t="shared" si="60"/>
        <v>1.01737732462771</v>
      </c>
      <c r="D155" s="86">
        <f t="shared" si="58"/>
        <v>429617635.02877</v>
      </c>
      <c r="E155" s="86">
        <f t="shared" si="70"/>
        <v>42</v>
      </c>
      <c r="F155" s="103">
        <f t="shared" si="61"/>
        <v>1.00795498797555</v>
      </c>
      <c r="G155" s="86">
        <f t="shared" si="62"/>
        <v>45174.3774355244</v>
      </c>
      <c r="H155" s="86">
        <f t="shared" si="63"/>
        <v>529</v>
      </c>
      <c r="I155" s="86">
        <f t="shared" si="64"/>
        <v>1.01821622775539</v>
      </c>
      <c r="J155" s="86">
        <f t="shared" si="65"/>
        <v>4270790494.71776</v>
      </c>
      <c r="K155" s="86">
        <f t="shared" si="66"/>
        <v>109</v>
      </c>
      <c r="L155" s="86">
        <f t="shared" si="67"/>
        <v>1.00604152288506</v>
      </c>
      <c r="M155" s="86">
        <f t="shared" si="68"/>
        <v>21980.6051750071</v>
      </c>
      <c r="N155" s="85">
        <v>882</v>
      </c>
      <c r="O155" s="85">
        <v>1</v>
      </c>
      <c r="P155" s="85">
        <f t="shared" si="69"/>
        <v>881</v>
      </c>
      <c r="Q155" s="85" t="s">
        <v>65</v>
      </c>
      <c r="R155" s="85">
        <v>1.01737732462771</v>
      </c>
      <c r="S155" s="85">
        <v>1.00795498797555</v>
      </c>
      <c r="T155" s="85">
        <v>1.01821622775539</v>
      </c>
      <c r="U155" s="85">
        <v>1.00604152288506</v>
      </c>
      <c r="V155" s="85" t="str">
        <f t="shared" ref="V155:V186" si="71">VLOOKUP(A155,$X$15:$AC$108,6,0)</f>
        <v>H30054</v>
      </c>
    </row>
    <row r="156" spans="1:22">
      <c r="A156" s="85">
        <v>50507</v>
      </c>
      <c r="B156" s="86">
        <f t="shared" si="59"/>
        <v>95</v>
      </c>
      <c r="C156" s="86">
        <f t="shared" si="60"/>
        <v>1.01767335669525</v>
      </c>
      <c r="D156" s="86">
        <f t="shared" si="58"/>
        <v>505304596.074866</v>
      </c>
      <c r="E156" s="86">
        <f t="shared" si="70"/>
        <v>44</v>
      </c>
      <c r="F156" s="103">
        <f t="shared" si="61"/>
        <v>1.00826613387174</v>
      </c>
      <c r="G156" s="86">
        <f t="shared" si="62"/>
        <v>63666.6387378714</v>
      </c>
      <c r="H156" s="86">
        <f t="shared" si="63"/>
        <v>581</v>
      </c>
      <c r="I156" s="86">
        <f t="shared" si="64"/>
        <v>1.01856259436469</v>
      </c>
      <c r="J156" s="86">
        <f t="shared" si="65"/>
        <v>6688417531.94678</v>
      </c>
      <c r="K156" s="86">
        <f t="shared" si="66"/>
        <v>110</v>
      </c>
      <c r="L156" s="86">
        <f t="shared" si="67"/>
        <v>1.00615673797719</v>
      </c>
      <c r="M156" s="86">
        <f t="shared" si="68"/>
        <v>24992.9981933364</v>
      </c>
      <c r="N156" s="85">
        <v>885</v>
      </c>
      <c r="O156" s="85">
        <v>1</v>
      </c>
      <c r="P156" s="85">
        <f t="shared" si="69"/>
        <v>884</v>
      </c>
      <c r="Q156" s="85" t="s">
        <v>85</v>
      </c>
      <c r="R156" s="85">
        <v>1.01767335669525</v>
      </c>
      <c r="S156" s="85">
        <v>1.00826613387174</v>
      </c>
      <c r="T156" s="85">
        <v>1.01856259436469</v>
      </c>
      <c r="U156" s="85">
        <v>1.00615673797719</v>
      </c>
      <c r="V156" s="85" t="str">
        <f t="shared" si="71"/>
        <v>H30091</v>
      </c>
    </row>
    <row r="157" spans="1:22">
      <c r="A157" s="85">
        <v>50510</v>
      </c>
      <c r="B157" s="86">
        <f t="shared" si="59"/>
        <v>95</v>
      </c>
      <c r="C157" s="86">
        <f t="shared" si="60"/>
        <v>1.01767335669525</v>
      </c>
      <c r="D157" s="86">
        <f t="shared" si="58"/>
        <v>532572162.508588</v>
      </c>
      <c r="E157" s="86">
        <f t="shared" si="70"/>
        <v>44</v>
      </c>
      <c r="F157" s="103">
        <f t="shared" si="61"/>
        <v>1.00826613387174</v>
      </c>
      <c r="G157" s="86">
        <f t="shared" si="62"/>
        <v>65258.5564021365</v>
      </c>
      <c r="H157" s="86">
        <f t="shared" si="63"/>
        <v>581</v>
      </c>
      <c r="I157" s="86">
        <f t="shared" si="64"/>
        <v>1.01856259436469</v>
      </c>
      <c r="J157" s="86">
        <f t="shared" si="65"/>
        <v>7067837338.8444</v>
      </c>
      <c r="K157" s="86">
        <f t="shared" si="66"/>
        <v>110</v>
      </c>
      <c r="L157" s="86">
        <f t="shared" si="67"/>
        <v>1.00615673797719</v>
      </c>
      <c r="M157" s="86">
        <f t="shared" si="68"/>
        <v>25457.4721599379</v>
      </c>
      <c r="N157" s="85">
        <v>888</v>
      </c>
      <c r="O157" s="85">
        <v>1</v>
      </c>
      <c r="P157" s="85">
        <f t="shared" si="69"/>
        <v>887</v>
      </c>
      <c r="Q157" s="85" t="s">
        <v>85</v>
      </c>
      <c r="R157" s="85">
        <v>1.01767335669525</v>
      </c>
      <c r="S157" s="85">
        <v>1.00826613387174</v>
      </c>
      <c r="T157" s="85">
        <v>1.01856259436469</v>
      </c>
      <c r="U157" s="85">
        <v>1.00615673797719</v>
      </c>
      <c r="V157" s="85" t="str">
        <f t="shared" si="71"/>
        <v>H30108</v>
      </c>
    </row>
    <row r="158" spans="1:22">
      <c r="A158" s="85">
        <v>10501</v>
      </c>
      <c r="B158" s="86">
        <f t="shared" si="59"/>
        <v>86</v>
      </c>
      <c r="C158" s="86">
        <f t="shared" si="60"/>
        <v>1.01767335669525</v>
      </c>
      <c r="D158" s="86">
        <f t="shared" si="58"/>
        <v>508134312.014397</v>
      </c>
      <c r="E158" s="86">
        <f t="shared" si="70"/>
        <v>43</v>
      </c>
      <c r="F158" s="103">
        <f t="shared" si="61"/>
        <v>1.00826613387174</v>
      </c>
      <c r="G158" s="86">
        <f t="shared" si="62"/>
        <v>65370.0447036395</v>
      </c>
      <c r="H158" s="86">
        <f t="shared" si="63"/>
        <v>548</v>
      </c>
      <c r="I158" s="86">
        <f t="shared" si="64"/>
        <v>1.01856259436469</v>
      </c>
      <c r="J158" s="86">
        <f t="shared" si="65"/>
        <v>7044564363.27558</v>
      </c>
      <c r="K158" s="86">
        <f t="shared" si="66"/>
        <v>102</v>
      </c>
      <c r="L158" s="86">
        <f t="shared" si="67"/>
        <v>1.00615673797719</v>
      </c>
      <c r="M158" s="86">
        <f t="shared" si="68"/>
        <v>24044.7177694947</v>
      </c>
      <c r="N158" s="85">
        <v>891</v>
      </c>
      <c r="O158" s="85">
        <v>1</v>
      </c>
      <c r="P158" s="85">
        <f t="shared" si="69"/>
        <v>890</v>
      </c>
      <c r="Q158" s="85" t="s">
        <v>85</v>
      </c>
      <c r="R158" s="85">
        <v>1.01767335669525</v>
      </c>
      <c r="S158" s="85">
        <v>1.00826613387174</v>
      </c>
      <c r="T158" s="85">
        <v>1.01856259436469</v>
      </c>
      <c r="U158" s="85">
        <v>1.00615673797719</v>
      </c>
      <c r="V158" s="85" t="str">
        <f t="shared" si="71"/>
        <v>H30015</v>
      </c>
    </row>
    <row r="159" spans="1:22">
      <c r="A159" s="85">
        <v>10502</v>
      </c>
      <c r="B159" s="86">
        <f t="shared" si="59"/>
        <v>100</v>
      </c>
      <c r="C159" s="86">
        <f t="shared" si="60"/>
        <v>1.01737732462771</v>
      </c>
      <c r="D159" s="86">
        <f t="shared" si="58"/>
        <v>480257394.876625</v>
      </c>
      <c r="E159" s="86">
        <f t="shared" si="70"/>
        <v>41</v>
      </c>
      <c r="F159" s="103">
        <f t="shared" si="61"/>
        <v>1.00795498797555</v>
      </c>
      <c r="G159" s="86">
        <f t="shared" si="62"/>
        <v>48497.6173543911</v>
      </c>
      <c r="H159" s="86">
        <f t="shared" si="63"/>
        <v>500</v>
      </c>
      <c r="I159" s="86">
        <f t="shared" si="64"/>
        <v>1.01821622775539</v>
      </c>
      <c r="J159" s="86">
        <f t="shared" si="65"/>
        <v>5013058484.70668</v>
      </c>
      <c r="K159" s="86">
        <f t="shared" si="66"/>
        <v>101</v>
      </c>
      <c r="L159" s="86">
        <f t="shared" si="67"/>
        <v>1.00604152288506</v>
      </c>
      <c r="M159" s="86">
        <f t="shared" si="68"/>
        <v>21894.0140608544</v>
      </c>
      <c r="N159" s="85">
        <v>894</v>
      </c>
      <c r="O159" s="85">
        <v>1</v>
      </c>
      <c r="P159" s="85">
        <f t="shared" si="69"/>
        <v>893</v>
      </c>
      <c r="Q159" s="85" t="s">
        <v>65</v>
      </c>
      <c r="R159" s="85">
        <v>1.01737732462771</v>
      </c>
      <c r="S159" s="85">
        <v>1.00795498797555</v>
      </c>
      <c r="T159" s="85">
        <v>1.01821622775539</v>
      </c>
      <c r="U159" s="85">
        <v>1.00604152288506</v>
      </c>
      <c r="V159" s="85" t="str">
        <f t="shared" si="71"/>
        <v>H30072</v>
      </c>
    </row>
    <row r="160" spans="1:22">
      <c r="A160" s="85">
        <v>10503</v>
      </c>
      <c r="B160" s="86">
        <f t="shared" si="59"/>
        <v>100</v>
      </c>
      <c r="C160" s="86">
        <f t="shared" si="60"/>
        <v>1.01737732462771</v>
      </c>
      <c r="D160" s="86">
        <f t="shared" si="58"/>
        <v>505731752.982536</v>
      </c>
      <c r="E160" s="86">
        <f t="shared" si="70"/>
        <v>41</v>
      </c>
      <c r="F160" s="103">
        <f t="shared" si="61"/>
        <v>1.00795498797555</v>
      </c>
      <c r="G160" s="86">
        <f t="shared" si="62"/>
        <v>49664.2427115517</v>
      </c>
      <c r="H160" s="86">
        <f t="shared" si="63"/>
        <v>500</v>
      </c>
      <c r="I160" s="86">
        <f t="shared" si="64"/>
        <v>1.01821622775539</v>
      </c>
      <c r="J160" s="86">
        <f t="shared" si="65"/>
        <v>5292036296.44095</v>
      </c>
      <c r="K160" s="86">
        <f t="shared" si="66"/>
        <v>101</v>
      </c>
      <c r="L160" s="86">
        <f t="shared" si="67"/>
        <v>1.00604152288506</v>
      </c>
      <c r="M160" s="86">
        <f t="shared" si="68"/>
        <v>22293.2358442677</v>
      </c>
      <c r="N160" s="85">
        <v>897</v>
      </c>
      <c r="O160" s="85">
        <v>1</v>
      </c>
      <c r="P160" s="85">
        <f t="shared" si="69"/>
        <v>896</v>
      </c>
      <c r="Q160" s="85" t="s">
        <v>65</v>
      </c>
      <c r="R160" s="85">
        <v>1.01737732462771</v>
      </c>
      <c r="S160" s="85">
        <v>1.00795498797555</v>
      </c>
      <c r="T160" s="85">
        <v>1.01821622775539</v>
      </c>
      <c r="U160" s="85">
        <v>1.00604152288506</v>
      </c>
      <c r="V160" s="85" t="str">
        <f t="shared" si="71"/>
        <v>H30021</v>
      </c>
    </row>
    <row r="161" spans="1:22">
      <c r="A161" s="85">
        <v>10504</v>
      </c>
      <c r="B161" s="86">
        <f t="shared" si="59"/>
        <v>70</v>
      </c>
      <c r="C161" s="86">
        <f t="shared" si="60"/>
        <v>1.01659292111046</v>
      </c>
      <c r="D161" s="86">
        <f t="shared" si="58"/>
        <v>186347713.933659</v>
      </c>
      <c r="E161" s="86">
        <f t="shared" si="70"/>
        <v>44</v>
      </c>
      <c r="F161" s="103">
        <f t="shared" si="61"/>
        <v>1.00716864040299</v>
      </c>
      <c r="G161" s="86">
        <f t="shared" si="62"/>
        <v>27059.8842248533</v>
      </c>
      <c r="H161" s="86">
        <f t="shared" si="63"/>
        <v>587</v>
      </c>
      <c r="I161" s="86">
        <f t="shared" si="64"/>
        <v>1.01679876372069</v>
      </c>
      <c r="J161" s="86">
        <f t="shared" si="65"/>
        <v>1874613103.42208</v>
      </c>
      <c r="K161" s="86">
        <f t="shared" si="66"/>
        <v>104</v>
      </c>
      <c r="L161" s="86">
        <f t="shared" si="67"/>
        <v>1.00557669710293</v>
      </c>
      <c r="M161" s="86">
        <f t="shared" si="68"/>
        <v>15427.6109566734</v>
      </c>
      <c r="N161" s="85">
        <v>900</v>
      </c>
      <c r="O161" s="85">
        <v>1</v>
      </c>
      <c r="P161" s="85">
        <f t="shared" si="69"/>
        <v>899</v>
      </c>
      <c r="Q161" s="85" t="s">
        <v>72</v>
      </c>
      <c r="R161" s="85">
        <v>1.01659292111046</v>
      </c>
      <c r="S161" s="85">
        <v>1.00716864040299</v>
      </c>
      <c r="T161" s="85">
        <v>1.01679876372069</v>
      </c>
      <c r="U161" s="85">
        <v>1.00557669710293</v>
      </c>
      <c r="V161" s="85" t="str">
        <f t="shared" si="71"/>
        <v>H30080</v>
      </c>
    </row>
    <row r="162" spans="1:22">
      <c r="A162" s="85">
        <v>10505</v>
      </c>
      <c r="B162" s="86">
        <f t="shared" si="59"/>
        <v>102</v>
      </c>
      <c r="C162" s="86">
        <f t="shared" si="60"/>
        <v>1.01671775132947</v>
      </c>
      <c r="D162" s="86">
        <f t="shared" si="58"/>
        <v>318688602.871041</v>
      </c>
      <c r="E162" s="86">
        <f t="shared" si="70"/>
        <v>42</v>
      </c>
      <c r="F162" s="103">
        <f t="shared" si="61"/>
        <v>1.00649158406772</v>
      </c>
      <c r="G162" s="86">
        <f t="shared" si="62"/>
        <v>14388.0727331271</v>
      </c>
      <c r="H162" s="86">
        <f t="shared" si="63"/>
        <v>510</v>
      </c>
      <c r="I162" s="86">
        <f t="shared" si="64"/>
        <v>1.01781924942672</v>
      </c>
      <c r="J162" s="86">
        <f t="shared" si="65"/>
        <v>4231610189.21229</v>
      </c>
      <c r="K162" s="86">
        <f t="shared" si="66"/>
        <v>100</v>
      </c>
      <c r="L162" s="86">
        <f t="shared" si="67"/>
        <v>1.00526393114144</v>
      </c>
      <c r="M162" s="86">
        <f t="shared" si="68"/>
        <v>11393.325857971</v>
      </c>
      <c r="N162" s="85">
        <v>903</v>
      </c>
      <c r="O162" s="85">
        <v>1</v>
      </c>
      <c r="P162" s="85">
        <f t="shared" si="69"/>
        <v>902</v>
      </c>
      <c r="Q162" s="85" t="s">
        <v>44</v>
      </c>
      <c r="R162" s="85">
        <v>1.01671775132947</v>
      </c>
      <c r="S162" s="85">
        <v>1.00649158406772</v>
      </c>
      <c r="T162" s="85">
        <v>1.01781924942672</v>
      </c>
      <c r="U162" s="85">
        <v>1.00526393114144</v>
      </c>
      <c r="V162" s="85" t="str">
        <f t="shared" si="71"/>
        <v>H30065</v>
      </c>
    </row>
    <row r="163" spans="1:22">
      <c r="A163" s="85">
        <v>10507</v>
      </c>
      <c r="B163" s="86">
        <f t="shared" si="59"/>
        <v>100</v>
      </c>
      <c r="C163" s="86">
        <f t="shared" si="60"/>
        <v>1.01737732462771</v>
      </c>
      <c r="D163" s="86">
        <f t="shared" si="58"/>
        <v>590552764.087676</v>
      </c>
      <c r="E163" s="86">
        <f t="shared" si="70"/>
        <v>41</v>
      </c>
      <c r="F163" s="103">
        <f t="shared" si="61"/>
        <v>1.00795498797555</v>
      </c>
      <c r="G163" s="86">
        <f t="shared" si="62"/>
        <v>53335.2165585216</v>
      </c>
      <c r="H163" s="86">
        <f t="shared" si="63"/>
        <v>500</v>
      </c>
      <c r="I163" s="86">
        <f t="shared" si="64"/>
        <v>1.01821622775539</v>
      </c>
      <c r="J163" s="86">
        <f t="shared" si="65"/>
        <v>6225624791.35843</v>
      </c>
      <c r="K163" s="86">
        <f t="shared" si="66"/>
        <v>101</v>
      </c>
      <c r="L163" s="86">
        <f t="shared" si="67"/>
        <v>1.00604152288506</v>
      </c>
      <c r="M163" s="86">
        <f t="shared" si="68"/>
        <v>23535.1117154028</v>
      </c>
      <c r="N163" s="85">
        <v>906</v>
      </c>
      <c r="O163" s="85">
        <v>1</v>
      </c>
      <c r="P163" s="85">
        <f t="shared" si="69"/>
        <v>905</v>
      </c>
      <c r="Q163" s="85" t="s">
        <v>65</v>
      </c>
      <c r="R163" s="85">
        <v>1.01737732462771</v>
      </c>
      <c r="S163" s="85">
        <v>1.00795498797555</v>
      </c>
      <c r="T163" s="85">
        <v>1.01821622775539</v>
      </c>
      <c r="U163" s="85">
        <v>1.00604152288506</v>
      </c>
      <c r="V163" s="85" t="str">
        <f t="shared" si="71"/>
        <v>H30079</v>
      </c>
    </row>
    <row r="164" spans="1:22">
      <c r="A164" s="85">
        <v>10510</v>
      </c>
      <c r="B164" s="86">
        <f t="shared" si="59"/>
        <v>100</v>
      </c>
      <c r="C164" s="86">
        <f t="shared" si="60"/>
        <v>1.01737732462771</v>
      </c>
      <c r="D164" s="86">
        <f t="shared" si="58"/>
        <v>621877534.415616</v>
      </c>
      <c r="E164" s="86">
        <f t="shared" si="70"/>
        <v>41</v>
      </c>
      <c r="F164" s="103">
        <f t="shared" si="61"/>
        <v>1.00795498797555</v>
      </c>
      <c r="G164" s="86">
        <f t="shared" si="62"/>
        <v>54618.2118779028</v>
      </c>
      <c r="H164" s="86">
        <f t="shared" si="63"/>
        <v>500</v>
      </c>
      <c r="I164" s="86">
        <f t="shared" si="64"/>
        <v>1.01821622775539</v>
      </c>
      <c r="J164" s="86">
        <f t="shared" si="65"/>
        <v>6572082185.83533</v>
      </c>
      <c r="K164" s="86">
        <f t="shared" si="66"/>
        <v>103</v>
      </c>
      <c r="L164" s="86">
        <f t="shared" si="67"/>
        <v>1.00604152288506</v>
      </c>
      <c r="M164" s="86">
        <f t="shared" si="68"/>
        <v>24438.7975053867</v>
      </c>
      <c r="N164" s="85">
        <v>909</v>
      </c>
      <c r="O164" s="85">
        <v>1</v>
      </c>
      <c r="P164" s="85">
        <f t="shared" si="69"/>
        <v>908</v>
      </c>
      <c r="Q164" s="85" t="s">
        <v>65</v>
      </c>
      <c r="R164" s="85">
        <v>1.01737732462771</v>
      </c>
      <c r="S164" s="85">
        <v>1.00795498797555</v>
      </c>
      <c r="T164" s="85">
        <v>1.01821622775539</v>
      </c>
      <c r="U164" s="85">
        <v>1.00604152288506</v>
      </c>
      <c r="V164" s="85" t="str">
        <f t="shared" si="71"/>
        <v>H30097</v>
      </c>
    </row>
    <row r="165" spans="1:22">
      <c r="A165" s="85">
        <v>10511</v>
      </c>
      <c r="B165" s="86">
        <f t="shared" si="59"/>
        <v>86</v>
      </c>
      <c r="C165" s="86">
        <f t="shared" si="60"/>
        <v>1.01767335669525</v>
      </c>
      <c r="D165" s="86">
        <f t="shared" si="58"/>
        <v>734099651.4903</v>
      </c>
      <c r="E165" s="86">
        <f t="shared" si="70"/>
        <v>43</v>
      </c>
      <c r="F165" s="103">
        <f t="shared" si="61"/>
        <v>1.00826613387174</v>
      </c>
      <c r="G165" s="86">
        <f t="shared" si="62"/>
        <v>77706.5387768091</v>
      </c>
      <c r="H165" s="86">
        <f t="shared" si="63"/>
        <v>548</v>
      </c>
      <c r="I165" s="86">
        <f t="shared" si="64"/>
        <v>1.01856259436469</v>
      </c>
      <c r="J165" s="86">
        <f t="shared" si="65"/>
        <v>10365644903.7437</v>
      </c>
      <c r="K165" s="86">
        <f t="shared" si="66"/>
        <v>107</v>
      </c>
      <c r="L165" s="86">
        <f t="shared" si="67"/>
        <v>1.00615673797719</v>
      </c>
      <c r="M165" s="86">
        <f t="shared" si="68"/>
        <v>28693.3811706405</v>
      </c>
      <c r="N165" s="85">
        <v>912</v>
      </c>
      <c r="O165" s="85">
        <v>1</v>
      </c>
      <c r="P165" s="85">
        <f t="shared" si="69"/>
        <v>911</v>
      </c>
      <c r="Q165" s="85" t="s">
        <v>85</v>
      </c>
      <c r="R165" s="85">
        <v>1.01767335669525</v>
      </c>
      <c r="S165" s="85">
        <v>1.00826613387174</v>
      </c>
      <c r="T165" s="85">
        <v>1.01856259436469</v>
      </c>
      <c r="U165" s="85">
        <v>1.00615673797719</v>
      </c>
      <c r="V165" s="85" t="str">
        <f t="shared" si="71"/>
        <v>H30102</v>
      </c>
    </row>
    <row r="166" spans="1:22">
      <c r="A166" s="85">
        <v>10512</v>
      </c>
      <c r="B166" s="86">
        <f t="shared" si="59"/>
        <v>100</v>
      </c>
      <c r="C166" s="86">
        <f t="shared" si="60"/>
        <v>1.01671775132947</v>
      </c>
      <c r="D166" s="86">
        <f t="shared" si="58"/>
        <v>381216100.389633</v>
      </c>
      <c r="E166" s="86">
        <f t="shared" si="70"/>
        <v>41</v>
      </c>
      <c r="F166" s="103">
        <f t="shared" si="61"/>
        <v>1.00649158406772</v>
      </c>
      <c r="G166" s="86">
        <f t="shared" si="62"/>
        <v>15179.5523661206</v>
      </c>
      <c r="H166" s="86">
        <f t="shared" si="63"/>
        <v>510</v>
      </c>
      <c r="I166" s="86">
        <f t="shared" si="64"/>
        <v>1.01781924942672</v>
      </c>
      <c r="J166" s="86">
        <f t="shared" si="65"/>
        <v>5230624892.69361</v>
      </c>
      <c r="K166" s="86">
        <f t="shared" si="66"/>
        <v>100</v>
      </c>
      <c r="L166" s="86">
        <f t="shared" si="67"/>
        <v>1.00526393114144</v>
      </c>
      <c r="M166" s="86">
        <f t="shared" si="68"/>
        <v>12134.2160404095</v>
      </c>
      <c r="N166" s="85">
        <v>915</v>
      </c>
      <c r="O166" s="85">
        <v>1</v>
      </c>
      <c r="P166" s="85">
        <f t="shared" si="69"/>
        <v>914</v>
      </c>
      <c r="Q166" s="85" t="s">
        <v>44</v>
      </c>
      <c r="R166" s="85">
        <v>1.01671775132947</v>
      </c>
      <c r="S166" s="85">
        <v>1.00649158406772</v>
      </c>
      <c r="T166" s="85">
        <v>1.01781924942672</v>
      </c>
      <c r="U166" s="85">
        <v>1.00526393114144</v>
      </c>
      <c r="V166" s="85" t="str">
        <f t="shared" si="71"/>
        <v>H30110</v>
      </c>
    </row>
    <row r="167" spans="1:22">
      <c r="A167" s="85">
        <v>20501</v>
      </c>
      <c r="B167" s="86">
        <f t="shared" si="59"/>
        <v>105</v>
      </c>
      <c r="C167" s="86">
        <f t="shared" si="60"/>
        <v>1.01671775132947</v>
      </c>
      <c r="D167" s="86">
        <f t="shared" si="58"/>
        <v>420689576.96056</v>
      </c>
      <c r="E167" s="86">
        <f t="shared" si="70"/>
        <v>40</v>
      </c>
      <c r="F167" s="103">
        <f t="shared" si="61"/>
        <v>1.00649158406772</v>
      </c>
      <c r="G167" s="86">
        <f t="shared" si="62"/>
        <v>15099.6034817108</v>
      </c>
      <c r="H167" s="86">
        <f t="shared" si="63"/>
        <v>500</v>
      </c>
      <c r="I167" s="86">
        <f t="shared" si="64"/>
        <v>1.01781924942672</v>
      </c>
      <c r="J167" s="86">
        <f t="shared" si="65"/>
        <v>5407112244.60719</v>
      </c>
      <c r="K167" s="86">
        <f t="shared" si="66"/>
        <v>102</v>
      </c>
      <c r="L167" s="86">
        <f t="shared" si="67"/>
        <v>1.00526393114144</v>
      </c>
      <c r="M167" s="86">
        <f t="shared" si="68"/>
        <v>12573.3844737488</v>
      </c>
      <c r="N167" s="85">
        <v>918</v>
      </c>
      <c r="O167" s="85">
        <v>1</v>
      </c>
      <c r="P167" s="85">
        <f t="shared" si="69"/>
        <v>917</v>
      </c>
      <c r="Q167" s="85" t="s">
        <v>44</v>
      </c>
      <c r="R167" s="85">
        <v>1.01671775132947</v>
      </c>
      <c r="S167" s="85">
        <v>1.00649158406772</v>
      </c>
      <c r="T167" s="85">
        <v>1.01781924942672</v>
      </c>
      <c r="U167" s="85">
        <v>1.00526393114144</v>
      </c>
      <c r="V167" s="85" t="str">
        <f t="shared" si="71"/>
        <v>H30062</v>
      </c>
    </row>
    <row r="168" spans="1:22">
      <c r="A168" s="85">
        <v>20502</v>
      </c>
      <c r="B168" s="86">
        <f t="shared" si="59"/>
        <v>103</v>
      </c>
      <c r="C168" s="86">
        <f t="shared" si="60"/>
        <v>1.01737732462771</v>
      </c>
      <c r="D168" s="86">
        <f>B168*C168^P168</f>
        <v>787638141.160827</v>
      </c>
      <c r="E168" s="86">
        <f t="shared" si="70"/>
        <v>39</v>
      </c>
      <c r="F168" s="103">
        <f t="shared" si="61"/>
        <v>1.00795498797555</v>
      </c>
      <c r="G168" s="86">
        <f t="shared" si="62"/>
        <v>57136.2704240265</v>
      </c>
      <c r="H168" s="86">
        <f t="shared" si="63"/>
        <v>490</v>
      </c>
      <c r="I168" s="86">
        <f t="shared" si="64"/>
        <v>1.01821622775539</v>
      </c>
      <c r="J168" s="86">
        <f t="shared" si="65"/>
        <v>7998512595.36782</v>
      </c>
      <c r="K168" s="86">
        <f t="shared" si="66"/>
        <v>103</v>
      </c>
      <c r="L168" s="86">
        <f t="shared" si="67"/>
        <v>1.00604152288506</v>
      </c>
      <c r="M168" s="86">
        <f t="shared" si="68"/>
        <v>26270.6431027539</v>
      </c>
      <c r="N168" s="85">
        <v>921</v>
      </c>
      <c r="O168" s="85">
        <v>1</v>
      </c>
      <c r="P168" s="85">
        <f t="shared" si="69"/>
        <v>920</v>
      </c>
      <c r="Q168" s="85" t="s">
        <v>65</v>
      </c>
      <c r="R168" s="85">
        <v>1.01737732462771</v>
      </c>
      <c r="S168" s="85">
        <v>1.00795498797555</v>
      </c>
      <c r="T168" s="85">
        <v>1.01821622775539</v>
      </c>
      <c r="U168" s="85">
        <v>1.00604152288506</v>
      </c>
      <c r="V168" s="85" t="str">
        <f t="shared" si="71"/>
        <v>H30061</v>
      </c>
    </row>
    <row r="169" spans="1:22">
      <c r="A169" s="85">
        <v>20504</v>
      </c>
      <c r="B169" s="86">
        <f t="shared" si="59"/>
        <v>72</v>
      </c>
      <c r="C169" s="86">
        <f t="shared" si="60"/>
        <v>1.01659292111046</v>
      </c>
      <c r="D169" s="86">
        <f>B169*C169^P169</f>
        <v>284504064.577734</v>
      </c>
      <c r="E169" s="86">
        <f t="shared" si="70"/>
        <v>42</v>
      </c>
      <c r="F169" s="103">
        <f t="shared" si="61"/>
        <v>1.00716864040299</v>
      </c>
      <c r="G169" s="86">
        <f t="shared" si="62"/>
        <v>30660.2171773727</v>
      </c>
      <c r="H169" s="86">
        <f t="shared" si="63"/>
        <v>575</v>
      </c>
      <c r="I169" s="86">
        <f t="shared" si="64"/>
        <v>1.01679876372069</v>
      </c>
      <c r="J169" s="86">
        <f t="shared" si="65"/>
        <v>2738934333.04949</v>
      </c>
      <c r="K169" s="86">
        <f t="shared" si="66"/>
        <v>106</v>
      </c>
      <c r="L169" s="86">
        <f t="shared" si="67"/>
        <v>1.00557669710293</v>
      </c>
      <c r="M169" s="86">
        <f t="shared" si="68"/>
        <v>17969.5010707111</v>
      </c>
      <c r="N169" s="85">
        <v>924</v>
      </c>
      <c r="O169" s="85">
        <v>1</v>
      </c>
      <c r="P169" s="85">
        <f t="shared" si="69"/>
        <v>923</v>
      </c>
      <c r="Q169" s="85" t="s">
        <v>72</v>
      </c>
      <c r="R169" s="85">
        <v>1.01659292111046</v>
      </c>
      <c r="S169" s="85">
        <v>1.00716864040299</v>
      </c>
      <c r="T169" s="85">
        <v>1.01679876372069</v>
      </c>
      <c r="U169" s="85">
        <v>1.00557669710293</v>
      </c>
      <c r="V169" s="85" t="str">
        <f t="shared" si="71"/>
        <v>H30019</v>
      </c>
    </row>
    <row r="170" spans="1:22">
      <c r="A170" s="85">
        <v>20505</v>
      </c>
      <c r="B170" s="86">
        <f t="shared" si="59"/>
        <v>103</v>
      </c>
      <c r="C170" s="86">
        <f t="shared" si="60"/>
        <v>1.01737732462771</v>
      </c>
      <c r="D170" s="86">
        <f>B170*C170^P170</f>
        <v>873411812.944989</v>
      </c>
      <c r="E170" s="86">
        <f t="shared" si="70"/>
        <v>39</v>
      </c>
      <c r="F170" s="103">
        <f t="shared" si="61"/>
        <v>1.00795498797555</v>
      </c>
      <c r="G170" s="86">
        <f t="shared" si="62"/>
        <v>59918.1945067426</v>
      </c>
      <c r="H170" s="86">
        <f t="shared" si="63"/>
        <v>490</v>
      </c>
      <c r="I170" s="86">
        <f t="shared" si="64"/>
        <v>1.01821622775539</v>
      </c>
      <c r="J170" s="86">
        <f t="shared" si="65"/>
        <v>8913521550.15906</v>
      </c>
      <c r="K170" s="86">
        <f t="shared" si="66"/>
        <v>103</v>
      </c>
      <c r="L170" s="86">
        <f t="shared" si="67"/>
        <v>1.00604152288506</v>
      </c>
      <c r="M170" s="86">
        <f t="shared" si="68"/>
        <v>27237.4308164077</v>
      </c>
      <c r="N170" s="85">
        <v>927</v>
      </c>
      <c r="O170" s="85">
        <v>1</v>
      </c>
      <c r="P170" s="85">
        <f t="shared" si="69"/>
        <v>926</v>
      </c>
      <c r="Q170" s="85" t="s">
        <v>65</v>
      </c>
      <c r="R170" s="85">
        <v>1.01737732462771</v>
      </c>
      <c r="S170" s="85">
        <v>1.00795498797555</v>
      </c>
      <c r="T170" s="85">
        <v>1.01821622775539</v>
      </c>
      <c r="U170" s="85">
        <v>1.00604152288506</v>
      </c>
      <c r="V170" s="85" t="str">
        <f t="shared" si="71"/>
        <v>H30078</v>
      </c>
    </row>
    <row r="171" spans="1:22">
      <c r="A171" s="85">
        <v>20507</v>
      </c>
      <c r="B171" s="86">
        <f t="shared" si="59"/>
        <v>103</v>
      </c>
      <c r="C171" s="86">
        <f t="shared" si="60"/>
        <v>1.01767335669525</v>
      </c>
      <c r="D171" s="86">
        <f t="shared" ref="D171:D194" si="72">B171*C171^P171</f>
        <v>1205161012.70524</v>
      </c>
      <c r="E171" s="86">
        <f t="shared" si="70"/>
        <v>39</v>
      </c>
      <c r="F171" s="103">
        <f t="shared" si="61"/>
        <v>1.00826613387174</v>
      </c>
      <c r="G171" s="86">
        <f t="shared" si="62"/>
        <v>81734.7914699861</v>
      </c>
      <c r="H171" s="86">
        <f t="shared" si="63"/>
        <v>490</v>
      </c>
      <c r="I171" s="86">
        <f t="shared" si="64"/>
        <v>1.01856259436469</v>
      </c>
      <c r="J171" s="86">
        <f t="shared" si="65"/>
        <v>12905976350.3606</v>
      </c>
      <c r="K171" s="86">
        <f t="shared" si="66"/>
        <v>103</v>
      </c>
      <c r="L171" s="86">
        <f t="shared" si="67"/>
        <v>1.00615673797719</v>
      </c>
      <c r="M171" s="86">
        <f t="shared" si="68"/>
        <v>30847.2670254056</v>
      </c>
      <c r="N171" s="85">
        <v>930</v>
      </c>
      <c r="O171" s="85">
        <v>1</v>
      </c>
      <c r="P171" s="85">
        <f t="shared" si="69"/>
        <v>929</v>
      </c>
      <c r="Q171" s="85" t="s">
        <v>85</v>
      </c>
      <c r="R171" s="85">
        <v>1.01767335669525</v>
      </c>
      <c r="S171" s="85">
        <v>1.00826613387174</v>
      </c>
      <c r="T171" s="85">
        <v>1.01856259436469</v>
      </c>
      <c r="U171" s="85">
        <v>1.00615673797719</v>
      </c>
      <c r="V171" s="85" t="str">
        <f t="shared" si="71"/>
        <v>H30092</v>
      </c>
    </row>
    <row r="172" spans="1:22">
      <c r="A172" s="85">
        <v>20508</v>
      </c>
      <c r="B172" s="86">
        <f t="shared" si="59"/>
        <v>105</v>
      </c>
      <c r="C172" s="86">
        <f t="shared" si="60"/>
        <v>1.01671775132947</v>
      </c>
      <c r="D172" s="86">
        <f t="shared" si="72"/>
        <v>539470678.214334</v>
      </c>
      <c r="E172" s="86">
        <f t="shared" si="70"/>
        <v>40</v>
      </c>
      <c r="F172" s="103">
        <f t="shared" si="61"/>
        <v>1.00649158406772</v>
      </c>
      <c r="G172" s="86">
        <f t="shared" si="62"/>
        <v>16638.6375027802</v>
      </c>
      <c r="H172" s="86">
        <f t="shared" si="63"/>
        <v>500</v>
      </c>
      <c r="I172" s="86">
        <f t="shared" si="64"/>
        <v>1.01781924942672</v>
      </c>
      <c r="J172" s="86">
        <f t="shared" si="65"/>
        <v>7047341023.59457</v>
      </c>
      <c r="K172" s="86">
        <f t="shared" si="66"/>
        <v>102</v>
      </c>
      <c r="L172" s="86">
        <f t="shared" si="67"/>
        <v>1.00526393114144</v>
      </c>
      <c r="M172" s="86">
        <f t="shared" si="68"/>
        <v>13603.5952268566</v>
      </c>
      <c r="N172" s="85">
        <v>933</v>
      </c>
      <c r="O172" s="85">
        <v>1</v>
      </c>
      <c r="P172" s="85">
        <f t="shared" si="69"/>
        <v>932</v>
      </c>
      <c r="Q172" s="85" t="s">
        <v>44</v>
      </c>
      <c r="R172" s="85">
        <v>1.01671775132947</v>
      </c>
      <c r="S172" s="85">
        <v>1.00649158406772</v>
      </c>
      <c r="T172" s="85">
        <v>1.01781924942672</v>
      </c>
      <c r="U172" s="85">
        <v>1.00526393114144</v>
      </c>
      <c r="V172" s="85" t="str">
        <f t="shared" si="71"/>
        <v>H30093</v>
      </c>
    </row>
    <row r="173" spans="1:22">
      <c r="A173" s="85">
        <v>20509</v>
      </c>
      <c r="B173" s="86">
        <f t="shared" si="59"/>
        <v>105</v>
      </c>
      <c r="C173" s="86">
        <f t="shared" si="60"/>
        <v>1.01671775132947</v>
      </c>
      <c r="D173" s="86">
        <f t="shared" si="72"/>
        <v>566981727.73334</v>
      </c>
      <c r="E173" s="86">
        <f t="shared" si="70"/>
        <v>40</v>
      </c>
      <c r="F173" s="103">
        <f t="shared" si="61"/>
        <v>1.00649158406772</v>
      </c>
      <c r="G173" s="86">
        <f t="shared" si="62"/>
        <v>16964.778886488</v>
      </c>
      <c r="H173" s="86">
        <f t="shared" si="63"/>
        <v>500</v>
      </c>
      <c r="I173" s="86">
        <f t="shared" si="64"/>
        <v>1.01781924942672</v>
      </c>
      <c r="J173" s="86">
        <f t="shared" si="65"/>
        <v>7430829015.03896</v>
      </c>
      <c r="K173" s="86">
        <f t="shared" si="66"/>
        <v>105</v>
      </c>
      <c r="L173" s="86">
        <f t="shared" si="67"/>
        <v>1.00526393114144</v>
      </c>
      <c r="M173" s="86">
        <f t="shared" si="68"/>
        <v>14226.0106486868</v>
      </c>
      <c r="N173" s="85">
        <v>936</v>
      </c>
      <c r="O173" s="85">
        <v>1</v>
      </c>
      <c r="P173" s="85">
        <f t="shared" si="69"/>
        <v>935</v>
      </c>
      <c r="Q173" s="85" t="s">
        <v>44</v>
      </c>
      <c r="R173" s="85">
        <v>1.01671775132947</v>
      </c>
      <c r="S173" s="85">
        <v>1.00649158406772</v>
      </c>
      <c r="T173" s="85">
        <v>1.01781924942672</v>
      </c>
      <c r="U173" s="85">
        <v>1.00526393114144</v>
      </c>
      <c r="V173" s="85" t="str">
        <f t="shared" si="71"/>
        <v>H30096</v>
      </c>
    </row>
    <row r="174" spans="1:22">
      <c r="A174" s="85">
        <v>20511</v>
      </c>
      <c r="B174" s="86">
        <f t="shared" si="59"/>
        <v>72</v>
      </c>
      <c r="C174" s="86">
        <f t="shared" si="60"/>
        <v>1.01659292111046</v>
      </c>
      <c r="D174" s="86">
        <f t="shared" si="72"/>
        <v>364162057.262824</v>
      </c>
      <c r="E174" s="86">
        <f t="shared" si="70"/>
        <v>42</v>
      </c>
      <c r="F174" s="103">
        <f t="shared" si="61"/>
        <v>1.00716864040299</v>
      </c>
      <c r="G174" s="86">
        <f t="shared" si="62"/>
        <v>34127.7888411594</v>
      </c>
      <c r="H174" s="86">
        <f t="shared" si="63"/>
        <v>575</v>
      </c>
      <c r="I174" s="86">
        <f t="shared" si="64"/>
        <v>1.01679876372069</v>
      </c>
      <c r="J174" s="86">
        <f t="shared" si="65"/>
        <v>3516468752.61873</v>
      </c>
      <c r="K174" s="86">
        <f t="shared" si="66"/>
        <v>107</v>
      </c>
      <c r="L174" s="86">
        <f t="shared" si="67"/>
        <v>1.00557669710293</v>
      </c>
      <c r="M174" s="86">
        <f t="shared" si="68"/>
        <v>19717.0501182193</v>
      </c>
      <c r="N174" s="85">
        <v>939</v>
      </c>
      <c r="O174" s="85">
        <v>1</v>
      </c>
      <c r="P174" s="85">
        <f t="shared" si="69"/>
        <v>938</v>
      </c>
      <c r="Q174" s="85" t="s">
        <v>72</v>
      </c>
      <c r="R174" s="85">
        <v>1.01659292111046</v>
      </c>
      <c r="S174" s="85">
        <v>1.00716864040299</v>
      </c>
      <c r="T174" s="85">
        <v>1.01679876372069</v>
      </c>
      <c r="U174" s="85">
        <v>1.00557669710293</v>
      </c>
      <c r="V174" s="85" t="str">
        <f t="shared" si="71"/>
        <v>H30107</v>
      </c>
    </row>
    <row r="175" spans="1:22">
      <c r="A175" s="85">
        <v>20512</v>
      </c>
      <c r="B175" s="86">
        <f t="shared" si="59"/>
        <v>103</v>
      </c>
      <c r="C175" s="86">
        <f t="shared" si="60"/>
        <v>1.01767335669525</v>
      </c>
      <c r="D175" s="86">
        <f t="shared" si="72"/>
        <v>1487119706.05054</v>
      </c>
      <c r="E175" s="86">
        <f t="shared" si="70"/>
        <v>39</v>
      </c>
      <c r="F175" s="103">
        <f t="shared" si="61"/>
        <v>1.00826613387174</v>
      </c>
      <c r="G175" s="86">
        <f t="shared" si="62"/>
        <v>90221.3083278297</v>
      </c>
      <c r="H175" s="86">
        <f t="shared" si="63"/>
        <v>490</v>
      </c>
      <c r="I175" s="86">
        <f t="shared" si="64"/>
        <v>1.01856259436469</v>
      </c>
      <c r="J175" s="86">
        <f t="shared" si="65"/>
        <v>16093242018.1853</v>
      </c>
      <c r="K175" s="86">
        <f t="shared" si="66"/>
        <v>105</v>
      </c>
      <c r="L175" s="86">
        <f t="shared" si="67"/>
        <v>1.00615673797719</v>
      </c>
      <c r="M175" s="86">
        <f t="shared" si="68"/>
        <v>33849.8264266386</v>
      </c>
      <c r="N175" s="85">
        <v>942</v>
      </c>
      <c r="O175" s="85">
        <v>1</v>
      </c>
      <c r="P175" s="85">
        <f t="shared" si="69"/>
        <v>941</v>
      </c>
      <c r="Q175" s="85" t="s">
        <v>85</v>
      </c>
      <c r="R175" s="85">
        <v>1.01767335669525</v>
      </c>
      <c r="S175" s="85">
        <v>1.00826613387174</v>
      </c>
      <c r="T175" s="85">
        <v>1.01856259436469</v>
      </c>
      <c r="U175" s="85">
        <v>1.00615673797719</v>
      </c>
      <c r="V175" s="85" t="str">
        <f t="shared" si="71"/>
        <v>H30112</v>
      </c>
    </row>
    <row r="176" spans="1:22">
      <c r="A176" s="85">
        <v>30501</v>
      </c>
      <c r="B176" s="86">
        <f t="shared" si="59"/>
        <v>74</v>
      </c>
      <c r="C176" s="86">
        <f t="shared" si="60"/>
        <v>1.01659292111046</v>
      </c>
      <c r="D176" s="86">
        <f t="shared" si="72"/>
        <v>413120174.995753</v>
      </c>
      <c r="E176" s="86">
        <f t="shared" si="70"/>
        <v>41</v>
      </c>
      <c r="F176" s="103">
        <f t="shared" si="61"/>
        <v>1.00716864040299</v>
      </c>
      <c r="G176" s="86">
        <f t="shared" si="62"/>
        <v>34774.0990647341</v>
      </c>
      <c r="H176" s="86">
        <f t="shared" si="63"/>
        <v>564</v>
      </c>
      <c r="I176" s="86">
        <f t="shared" si="64"/>
        <v>1.01679876372069</v>
      </c>
      <c r="J176" s="86">
        <f t="shared" si="65"/>
        <v>3811782211.18158</v>
      </c>
      <c r="K176" s="86">
        <f t="shared" si="66"/>
        <v>109</v>
      </c>
      <c r="L176" s="86">
        <f t="shared" si="67"/>
        <v>1.00557669710293</v>
      </c>
      <c r="M176" s="86">
        <f t="shared" si="68"/>
        <v>20767.1004803949</v>
      </c>
      <c r="N176" s="85">
        <v>945</v>
      </c>
      <c r="O176" s="85">
        <v>1</v>
      </c>
      <c r="P176" s="85">
        <f t="shared" si="69"/>
        <v>944</v>
      </c>
      <c r="Q176" s="85" t="s">
        <v>72</v>
      </c>
      <c r="R176" s="85">
        <v>1.01659292111046</v>
      </c>
      <c r="S176" s="85">
        <v>1.00716864040299</v>
      </c>
      <c r="T176" s="85">
        <v>1.01679876372069</v>
      </c>
      <c r="U176" s="85">
        <v>1.00557669710293</v>
      </c>
      <c r="V176" s="85" t="str">
        <f t="shared" si="71"/>
        <v>H30064</v>
      </c>
    </row>
    <row r="177" spans="1:22">
      <c r="A177" s="85">
        <v>30502</v>
      </c>
      <c r="B177" s="86">
        <f t="shared" si="59"/>
        <v>74</v>
      </c>
      <c r="C177" s="86">
        <f t="shared" si="60"/>
        <v>1.01659292111046</v>
      </c>
      <c r="D177" s="86">
        <f t="shared" si="72"/>
        <v>434027900.706646</v>
      </c>
      <c r="E177" s="86">
        <f t="shared" si="70"/>
        <v>41</v>
      </c>
      <c r="F177" s="103">
        <f t="shared" si="61"/>
        <v>1.00716864040299</v>
      </c>
      <c r="G177" s="86">
        <f t="shared" si="62"/>
        <v>35527.3219706434</v>
      </c>
      <c r="H177" s="86">
        <f t="shared" si="63"/>
        <v>564</v>
      </c>
      <c r="I177" s="86">
        <f t="shared" si="64"/>
        <v>1.01679876372069</v>
      </c>
      <c r="J177" s="86">
        <f t="shared" si="65"/>
        <v>4007127004.65998</v>
      </c>
      <c r="K177" s="86">
        <f t="shared" si="66"/>
        <v>109</v>
      </c>
      <c r="L177" s="86">
        <f t="shared" si="67"/>
        <v>1.00557669710293</v>
      </c>
      <c r="M177" s="86">
        <f t="shared" si="68"/>
        <v>21116.4771118219</v>
      </c>
      <c r="N177" s="85">
        <v>948</v>
      </c>
      <c r="O177" s="85">
        <v>1</v>
      </c>
      <c r="P177" s="85">
        <f t="shared" si="69"/>
        <v>947</v>
      </c>
      <c r="Q177" s="85" t="s">
        <v>72</v>
      </c>
      <c r="R177" s="85">
        <v>1.01659292111046</v>
      </c>
      <c r="S177" s="85">
        <v>1.00716864040299</v>
      </c>
      <c r="T177" s="85">
        <v>1.01679876372069</v>
      </c>
      <c r="U177" s="85">
        <v>1.00557669710293</v>
      </c>
      <c r="V177" s="85" t="str">
        <f t="shared" si="71"/>
        <v>H30056</v>
      </c>
    </row>
    <row r="178" spans="1:22">
      <c r="A178" s="85">
        <v>30506</v>
      </c>
      <c r="B178" s="86">
        <f t="shared" si="59"/>
        <v>105</v>
      </c>
      <c r="C178" s="86">
        <f t="shared" si="60"/>
        <v>1.01737732462771</v>
      </c>
      <c r="D178" s="86">
        <f t="shared" si="72"/>
        <v>1346295603.38534</v>
      </c>
      <c r="E178" s="86">
        <f t="shared" si="70"/>
        <v>38</v>
      </c>
      <c r="F178" s="103">
        <f t="shared" si="61"/>
        <v>1.00795498797555</v>
      </c>
      <c r="G178" s="86">
        <f t="shared" si="62"/>
        <v>70609.8076499053</v>
      </c>
      <c r="H178" s="86">
        <f t="shared" si="63"/>
        <v>480</v>
      </c>
      <c r="I178" s="86">
        <f t="shared" si="64"/>
        <v>1.01821622775539</v>
      </c>
      <c r="J178" s="86">
        <f t="shared" si="65"/>
        <v>13466502600.1548</v>
      </c>
      <c r="K178" s="86">
        <f t="shared" si="66"/>
        <v>106</v>
      </c>
      <c r="L178" s="86">
        <f t="shared" si="67"/>
        <v>1.00604152288506</v>
      </c>
      <c r="M178" s="86">
        <f t="shared" si="68"/>
        <v>32390.4158377916</v>
      </c>
      <c r="N178" s="85">
        <v>951</v>
      </c>
      <c r="O178" s="85">
        <v>1</v>
      </c>
      <c r="P178" s="85">
        <f t="shared" si="69"/>
        <v>950</v>
      </c>
      <c r="Q178" s="85" t="s">
        <v>65</v>
      </c>
      <c r="R178" s="85">
        <v>1.01737732462771</v>
      </c>
      <c r="S178" s="85">
        <v>1.00795498797555</v>
      </c>
      <c r="T178" s="85">
        <v>1.01821622775539</v>
      </c>
      <c r="U178" s="85">
        <v>1.00604152288506</v>
      </c>
      <c r="V178" s="85" t="str">
        <f t="shared" si="71"/>
        <v>H30058</v>
      </c>
    </row>
    <row r="179" spans="1:22">
      <c r="A179" s="85">
        <v>30507</v>
      </c>
      <c r="B179" s="86">
        <f t="shared" si="59"/>
        <v>90</v>
      </c>
      <c r="C179" s="86">
        <f t="shared" si="60"/>
        <v>1.01767335669525</v>
      </c>
      <c r="D179" s="86">
        <f t="shared" si="72"/>
        <v>1603437617.587</v>
      </c>
      <c r="E179" s="86">
        <f t="shared" si="70"/>
        <v>40</v>
      </c>
      <c r="F179" s="103">
        <f t="shared" si="61"/>
        <v>1.00826613387174</v>
      </c>
      <c r="G179" s="86">
        <f t="shared" si="62"/>
        <v>102142.54313018</v>
      </c>
      <c r="H179" s="86">
        <f t="shared" si="63"/>
        <v>527</v>
      </c>
      <c r="I179" s="86">
        <f t="shared" si="64"/>
        <v>1.01856259436469</v>
      </c>
      <c r="J179" s="86">
        <f t="shared" si="65"/>
        <v>21582947542.4854</v>
      </c>
      <c r="K179" s="86">
        <f t="shared" si="66"/>
        <v>107</v>
      </c>
      <c r="L179" s="86">
        <f t="shared" si="67"/>
        <v>1.00615673797719</v>
      </c>
      <c r="M179" s="86">
        <f t="shared" si="68"/>
        <v>37131.1673906071</v>
      </c>
      <c r="N179" s="85">
        <v>954</v>
      </c>
      <c r="O179" s="85">
        <v>1</v>
      </c>
      <c r="P179" s="85">
        <f t="shared" si="69"/>
        <v>953</v>
      </c>
      <c r="Q179" s="85" t="s">
        <v>85</v>
      </c>
      <c r="R179" s="85">
        <v>1.01767335669525</v>
      </c>
      <c r="S179" s="85">
        <v>1.00826613387174</v>
      </c>
      <c r="T179" s="85">
        <v>1.01856259436469</v>
      </c>
      <c r="U179" s="85">
        <v>1.00615673797719</v>
      </c>
      <c r="V179" s="85" t="str">
        <f t="shared" si="71"/>
        <v>H30094</v>
      </c>
    </row>
    <row r="180" spans="1:22">
      <c r="A180" s="85">
        <v>30508</v>
      </c>
      <c r="B180" s="86">
        <f t="shared" si="59"/>
        <v>107</v>
      </c>
      <c r="C180" s="86">
        <f t="shared" si="60"/>
        <v>1.01671775132947</v>
      </c>
      <c r="D180" s="86">
        <f t="shared" si="72"/>
        <v>818412155.390426</v>
      </c>
      <c r="E180" s="86">
        <f t="shared" si="70"/>
        <v>39</v>
      </c>
      <c r="F180" s="103">
        <f t="shared" si="61"/>
        <v>1.00649158406772</v>
      </c>
      <c r="G180" s="86">
        <f t="shared" si="62"/>
        <v>18948.1111434296</v>
      </c>
      <c r="H180" s="86">
        <f t="shared" si="63"/>
        <v>490</v>
      </c>
      <c r="I180" s="86">
        <f t="shared" si="64"/>
        <v>1.01781924942672</v>
      </c>
      <c r="J180" s="86">
        <f t="shared" si="65"/>
        <v>10552301894.1587</v>
      </c>
      <c r="K180" s="86">
        <f t="shared" si="66"/>
        <v>105</v>
      </c>
      <c r="L180" s="86">
        <f t="shared" si="67"/>
        <v>1.00526393114144</v>
      </c>
      <c r="M180" s="86">
        <f t="shared" si="68"/>
        <v>15884.1959834966</v>
      </c>
      <c r="N180" s="85">
        <v>957</v>
      </c>
      <c r="O180" s="85">
        <v>1</v>
      </c>
      <c r="P180" s="85">
        <f t="shared" si="69"/>
        <v>956</v>
      </c>
      <c r="Q180" s="85" t="s">
        <v>44</v>
      </c>
      <c r="R180" s="85">
        <v>1.01671775132947</v>
      </c>
      <c r="S180" s="85">
        <v>1.00649158406772</v>
      </c>
      <c r="T180" s="85">
        <v>1.01781924942672</v>
      </c>
      <c r="U180" s="85">
        <v>1.00526393114144</v>
      </c>
      <c r="V180" s="85" t="str">
        <f t="shared" si="71"/>
        <v>H30095</v>
      </c>
    </row>
    <row r="181" spans="1:22">
      <c r="A181" s="85">
        <v>30509</v>
      </c>
      <c r="B181" s="86">
        <f t="shared" si="59"/>
        <v>107</v>
      </c>
      <c r="C181" s="86">
        <f t="shared" si="60"/>
        <v>1.01671775132947</v>
      </c>
      <c r="D181" s="86">
        <f t="shared" si="72"/>
        <v>860148209.346924</v>
      </c>
      <c r="E181" s="86">
        <f t="shared" si="70"/>
        <v>39</v>
      </c>
      <c r="F181" s="103">
        <f t="shared" si="61"/>
        <v>1.00649158406772</v>
      </c>
      <c r="G181" s="86">
        <f t="shared" si="62"/>
        <v>19319.5215540437</v>
      </c>
      <c r="H181" s="86">
        <f t="shared" si="63"/>
        <v>490</v>
      </c>
      <c r="I181" s="86">
        <f t="shared" si="64"/>
        <v>1.01781924942672</v>
      </c>
      <c r="J181" s="86">
        <f t="shared" si="65"/>
        <v>11126515777.8004</v>
      </c>
      <c r="K181" s="86">
        <f t="shared" si="66"/>
        <v>108</v>
      </c>
      <c r="L181" s="86">
        <f t="shared" si="67"/>
        <v>1.00526393114144</v>
      </c>
      <c r="M181" s="86">
        <f t="shared" si="68"/>
        <v>16597.3974646618</v>
      </c>
      <c r="N181" s="85">
        <v>960</v>
      </c>
      <c r="O181" s="85">
        <v>1</v>
      </c>
      <c r="P181" s="85">
        <f t="shared" si="69"/>
        <v>959</v>
      </c>
      <c r="Q181" s="85" t="s">
        <v>44</v>
      </c>
      <c r="R181" s="85">
        <v>1.01671775132947</v>
      </c>
      <c r="S181" s="85">
        <v>1.00649158406772</v>
      </c>
      <c r="T181" s="85">
        <v>1.01781924942672</v>
      </c>
      <c r="U181" s="85">
        <v>1.00526393114144</v>
      </c>
      <c r="V181" s="85" t="str">
        <f t="shared" si="71"/>
        <v>H30099</v>
      </c>
    </row>
    <row r="182" spans="1:22">
      <c r="A182" s="85">
        <v>30510</v>
      </c>
      <c r="B182" s="86">
        <f>VLOOKUP(A182,$X$15:$AB$108,3,0)</f>
        <v>105</v>
      </c>
      <c r="C182" s="86">
        <f>R182</f>
        <v>1.01737732462771</v>
      </c>
      <c r="D182" s="86">
        <f t="shared" si="72"/>
        <v>1655484326.40489</v>
      </c>
      <c r="E182" s="86">
        <f t="shared" si="70"/>
        <v>38</v>
      </c>
      <c r="F182" s="103">
        <f>S182</f>
        <v>1.00795498797555</v>
      </c>
      <c r="G182" s="86">
        <f>E182*F182^P182</f>
        <v>77653.0804522559</v>
      </c>
      <c r="H182" s="86">
        <f>VLOOKUP(A182,$X$15:$AB$108,2,0)</f>
        <v>480</v>
      </c>
      <c r="I182" s="86">
        <f>T182</f>
        <v>1.01821622775539</v>
      </c>
      <c r="J182" s="86">
        <f>H182*I182^P182</f>
        <v>16723800988.1949</v>
      </c>
      <c r="K182" s="86">
        <f>VLOOKUP(A182,$X$15:$AB$108,5,0)</f>
        <v>106</v>
      </c>
      <c r="L182" s="86">
        <f>U182</f>
        <v>1.00604152288506</v>
      </c>
      <c r="M182" s="86">
        <f>K182*L182^P182</f>
        <v>34818.2865477262</v>
      </c>
      <c r="N182" s="85">
        <v>963</v>
      </c>
      <c r="O182" s="85">
        <v>1</v>
      </c>
      <c r="P182" s="85">
        <f>N182-O182</f>
        <v>962</v>
      </c>
      <c r="Q182" s="85" t="s">
        <v>65</v>
      </c>
      <c r="R182" s="85">
        <v>1.01737732462771</v>
      </c>
      <c r="S182" s="85">
        <v>1.00795498797555</v>
      </c>
      <c r="T182" s="85">
        <v>1.01821622775539</v>
      </c>
      <c r="U182" s="85">
        <v>1.00604152288506</v>
      </c>
      <c r="V182" s="85" t="str">
        <f t="shared" si="71"/>
        <v>H30101</v>
      </c>
    </row>
    <row r="183" spans="1:22">
      <c r="A183" s="85">
        <v>30511</v>
      </c>
      <c r="B183" s="86">
        <f>VLOOKUP(A183,$X$15:$AB$108,3,0)</f>
        <v>105</v>
      </c>
      <c r="C183" s="86">
        <f>R183</f>
        <v>1.01767335669525</v>
      </c>
      <c r="D183" s="86">
        <f t="shared" si="72"/>
        <v>2308339656.66364</v>
      </c>
      <c r="E183" s="86">
        <f>VLOOKUP(A183,$X$15:$AB$108,4,0)</f>
        <v>38</v>
      </c>
      <c r="F183" s="103">
        <f>S183</f>
        <v>1.00826613387174</v>
      </c>
      <c r="G183" s="86">
        <f>E183*F183^P183</f>
        <v>107110.595449363</v>
      </c>
      <c r="H183" s="86">
        <f>VLOOKUP(A183,$X$15:$AB$108,2,0)</f>
        <v>480</v>
      </c>
      <c r="I183" s="86">
        <f>T183</f>
        <v>1.01856259436469</v>
      </c>
      <c r="J183" s="86">
        <f>H183*I183^P183</f>
        <v>24512863952.0171</v>
      </c>
      <c r="K183" s="86">
        <f>VLOOKUP(A183,$X$15:$AB$108,5,0)</f>
        <v>106</v>
      </c>
      <c r="L183" s="86">
        <f>U183</f>
        <v>1.00615673797719</v>
      </c>
      <c r="M183" s="86">
        <f>K183*L183^P183</f>
        <v>39595.7314336975</v>
      </c>
      <c r="N183" s="85">
        <v>966</v>
      </c>
      <c r="O183" s="85">
        <v>1</v>
      </c>
      <c r="P183" s="85">
        <f>N183-O183</f>
        <v>965</v>
      </c>
      <c r="Q183" s="85" t="s">
        <v>85</v>
      </c>
      <c r="R183" s="85">
        <v>1.01767335669525</v>
      </c>
      <c r="S183" s="85">
        <v>1.00826613387174</v>
      </c>
      <c r="T183" s="85">
        <v>1.01856259436469</v>
      </c>
      <c r="U183" s="85">
        <v>1.00615673797719</v>
      </c>
      <c r="V183" s="85" t="str">
        <f t="shared" si="71"/>
        <v>H30106</v>
      </c>
    </row>
    <row r="184" spans="1:22">
      <c r="A184" s="85">
        <v>30512</v>
      </c>
      <c r="B184" s="86">
        <f>VLOOKUP(A184,$X$15:$AB$108,3,0)</f>
        <v>107</v>
      </c>
      <c r="C184" s="86">
        <f>R184</f>
        <v>1.01737732462771</v>
      </c>
      <c r="D184" s="86">
        <f t="shared" si="72"/>
        <v>1870733290.97311</v>
      </c>
      <c r="E184" s="86">
        <f>VLOOKUP(A184,$X$15:$AB$108,4,0)</f>
        <v>39</v>
      </c>
      <c r="F184" s="103">
        <f>S184</f>
        <v>1.00795498797555</v>
      </c>
      <c r="G184" s="86">
        <f>E184*F184^P184</f>
        <v>83576.9520915239</v>
      </c>
      <c r="H184" s="86">
        <f>VLOOKUP(A184,$X$15:$AB$108,2,0)</f>
        <v>485</v>
      </c>
      <c r="I184" s="86">
        <f>T184</f>
        <v>1.01821622775539</v>
      </c>
      <c r="J184" s="86">
        <f>H184*I184^P184</f>
        <v>18831095152.7883</v>
      </c>
      <c r="K184" s="86">
        <f>VLOOKUP(A184,$X$15:$AB$108,5,0)</f>
        <v>107</v>
      </c>
      <c r="L184" s="86">
        <f>U184</f>
        <v>1.00604152288506</v>
      </c>
      <c r="M184" s="86">
        <f>K184*L184^P184</f>
        <v>36440.1992759789</v>
      </c>
      <c r="N184" s="85">
        <v>969</v>
      </c>
      <c r="O184" s="85">
        <v>1</v>
      </c>
      <c r="P184" s="85">
        <f>N184-O184</f>
        <v>968</v>
      </c>
      <c r="Q184" s="85" t="s">
        <v>65</v>
      </c>
      <c r="R184" s="85">
        <v>1.01737732462771</v>
      </c>
      <c r="S184" s="85">
        <v>1.00795498797555</v>
      </c>
      <c r="T184" s="85">
        <v>1.01821622775539</v>
      </c>
      <c r="U184" s="85">
        <v>1.00604152288506</v>
      </c>
      <c r="V184" s="85" t="str">
        <f t="shared" si="71"/>
        <v>H30111</v>
      </c>
    </row>
    <row r="185" spans="1:22">
      <c r="A185" s="85">
        <v>40503</v>
      </c>
      <c r="B185" s="86">
        <f>VLOOKUP(A185,$X$15:$AB$108,3,0)</f>
        <v>108</v>
      </c>
      <c r="C185" s="86">
        <f>R185</f>
        <v>1.01737732462771</v>
      </c>
      <c r="D185" s="86">
        <f t="shared" si="72"/>
        <v>1988373718.30742</v>
      </c>
      <c r="E185" s="86">
        <f>VLOOKUP(A185,$X$15:$AB$108,4,0)</f>
        <v>42</v>
      </c>
      <c r="F185" s="103">
        <f>S185</f>
        <v>1.00795498797555</v>
      </c>
      <c r="G185" s="86">
        <f>E185*F185^P185</f>
        <v>92171.0696520845</v>
      </c>
      <c r="H185" s="86">
        <f>VLOOKUP(A185,$X$15:$AB$108,2,0)</f>
        <v>529</v>
      </c>
      <c r="I185" s="86">
        <f>T185</f>
        <v>1.01821622775539</v>
      </c>
      <c r="J185" s="86">
        <f>H185*I185^P185</f>
        <v>21682509940.7168</v>
      </c>
      <c r="K185" s="86">
        <f>VLOOKUP(A185,$X$15:$AB$108,5,0)</f>
        <v>111</v>
      </c>
      <c r="L185" s="86">
        <f>U185</f>
        <v>1.00604152288506</v>
      </c>
      <c r="M185" s="86">
        <f>K185*L185^P185</f>
        <v>38491.7505155509</v>
      </c>
      <c r="N185" s="85">
        <v>972</v>
      </c>
      <c r="O185" s="85">
        <v>1</v>
      </c>
      <c r="P185" s="85">
        <f>N185-O185</f>
        <v>971</v>
      </c>
      <c r="Q185" s="85" t="s">
        <v>65</v>
      </c>
      <c r="R185" s="85">
        <v>1.01737732462771</v>
      </c>
      <c r="S185" s="85">
        <v>1.00795498797555</v>
      </c>
      <c r="T185" s="85">
        <v>1.01821622775539</v>
      </c>
      <c r="U185" s="85">
        <v>1.00604152288506</v>
      </c>
      <c r="V185" s="85" t="str">
        <f t="shared" si="71"/>
        <v>H30074</v>
      </c>
    </row>
    <row r="186" spans="1:22">
      <c r="A186" s="85">
        <v>40506</v>
      </c>
      <c r="B186" s="86">
        <f>VLOOKUP(A186,$X$15:$AB$108,3,0)</f>
        <v>93</v>
      </c>
      <c r="C186" s="86">
        <f>R186</f>
        <v>1.01767335669525</v>
      </c>
      <c r="D186" s="86">
        <f t="shared" si="72"/>
        <v>2393696051.16891</v>
      </c>
      <c r="E186" s="86">
        <f>VLOOKUP(A186,$X$15:$AB$108,4,0)</f>
        <v>44</v>
      </c>
      <c r="F186" s="103">
        <f>S186</f>
        <v>1.00826613387174</v>
      </c>
      <c r="G186" s="86">
        <f>E186*F186^P186</f>
        <v>133560.530315376</v>
      </c>
      <c r="H186" s="86">
        <f>VLOOKUP(A186,$X$15:$AB$108,2,0)</f>
        <v>581</v>
      </c>
      <c r="I186" s="86">
        <f>T186</f>
        <v>1.01856259436469</v>
      </c>
      <c r="J186" s="86">
        <f>H186*I186^P186</f>
        <v>35012124008.9554</v>
      </c>
      <c r="K186" s="86">
        <f>VLOOKUP(A186,$X$15:$AB$108,5,0)</f>
        <v>112</v>
      </c>
      <c r="L186" s="86">
        <f>U186</f>
        <v>1.00615673797719</v>
      </c>
      <c r="M186" s="86">
        <f>K186*L186^P186</f>
        <v>44213.1325669606</v>
      </c>
      <c r="N186" s="85">
        <v>975</v>
      </c>
      <c r="O186" s="85">
        <v>1</v>
      </c>
      <c r="P186" s="85">
        <f>N186-O186</f>
        <v>974</v>
      </c>
      <c r="Q186" s="85" t="s">
        <v>85</v>
      </c>
      <c r="R186" s="85">
        <v>1.01767335669525</v>
      </c>
      <c r="S186" s="85">
        <v>1.00826613387174</v>
      </c>
      <c r="T186" s="85">
        <v>1.01856259436469</v>
      </c>
      <c r="U186" s="85">
        <v>1.00615673797719</v>
      </c>
      <c r="V186" s="85" t="str">
        <f t="shared" si="71"/>
        <v>H30026</v>
      </c>
    </row>
    <row r="187" spans="1:22">
      <c r="A187" s="85">
        <v>40509</v>
      </c>
      <c r="B187" s="86">
        <f>VLOOKUP(A187,$X$15:$AB$108,3,0)</f>
        <v>108</v>
      </c>
      <c r="C187" s="86">
        <f>R187</f>
        <v>1.01737732462771</v>
      </c>
      <c r="D187" s="86">
        <f t="shared" si="72"/>
        <v>2204907308.77955</v>
      </c>
      <c r="E187" s="86">
        <f>VLOOKUP(A187,$X$15:$AB$108,4,0)</f>
        <v>42</v>
      </c>
      <c r="F187" s="103">
        <f>S187</f>
        <v>1.00795498797555</v>
      </c>
      <c r="G187" s="86">
        <f>E187*F187^P187</f>
        <v>96658.8130153093</v>
      </c>
      <c r="H187" s="86">
        <f>VLOOKUP(A187,$X$15:$AB$108,2,0)</f>
        <v>529</v>
      </c>
      <c r="I187" s="86">
        <f>T187</f>
        <v>1.01821622775539</v>
      </c>
      <c r="J187" s="86">
        <f>H187*I187^P187</f>
        <v>24162932459.473</v>
      </c>
      <c r="K187" s="86">
        <f>VLOOKUP(A187,$X$15:$AB$108,5,0)</f>
        <v>111</v>
      </c>
      <c r="L187" s="86">
        <f>U187</f>
        <v>1.00604152288506</v>
      </c>
      <c r="M187" s="86">
        <f>K187*L187^P187</f>
        <v>39908.2880296843</v>
      </c>
      <c r="N187" s="85">
        <v>978</v>
      </c>
      <c r="O187" s="85">
        <v>1</v>
      </c>
      <c r="P187" s="85">
        <f>N187-O187</f>
        <v>977</v>
      </c>
      <c r="Q187" s="85" t="s">
        <v>65</v>
      </c>
      <c r="R187" s="85">
        <v>1.01737732462771</v>
      </c>
      <c r="S187" s="85">
        <v>1.00795498797555</v>
      </c>
      <c r="T187" s="85">
        <v>1.01821622775539</v>
      </c>
      <c r="U187" s="85">
        <v>1.00604152288506</v>
      </c>
      <c r="V187" s="85" t="str">
        <f>VLOOKUP(A187,$X$15:$AC$108,6,0)</f>
        <v>H30103</v>
      </c>
    </row>
    <row r="188" spans="1:22">
      <c r="A188" s="85">
        <v>40510</v>
      </c>
      <c r="B188" s="86">
        <f>VLOOKUP(A188,$X$15:$AB$108,3,0)</f>
        <v>77</v>
      </c>
      <c r="C188" s="86">
        <f>R188</f>
        <v>1.01659292111046</v>
      </c>
      <c r="D188" s="86">
        <f t="shared" si="72"/>
        <v>777374578.627261</v>
      </c>
      <c r="E188" s="86">
        <f>VLOOKUP(A188,$X$15:$AB$108,4,0)</f>
        <v>45</v>
      </c>
      <c r="F188" s="103">
        <f>S188</f>
        <v>1.00716864040299</v>
      </c>
      <c r="G188" s="86">
        <f>E188*F188^P188</f>
        <v>49358.6828792284</v>
      </c>
      <c r="H188" s="86">
        <f>VLOOKUP(A188,$X$15:$AB$108,2,0)</f>
        <v>625</v>
      </c>
      <c r="I188" s="86">
        <f>T188</f>
        <v>1.01679876372069</v>
      </c>
      <c r="J188" s="86">
        <f>H188*I188^P188</f>
        <v>7694658227.21222</v>
      </c>
      <c r="K188" s="86">
        <f>VLOOKUP(A188,$X$15:$AB$108,5,0)</f>
        <v>112</v>
      </c>
      <c r="L188" s="86">
        <f>U188</f>
        <v>1.00557669710293</v>
      </c>
      <c r="M188" s="86">
        <f>K188*L188^P188</f>
        <v>26068.4140604152</v>
      </c>
      <c r="N188" s="85">
        <v>981</v>
      </c>
      <c r="O188" s="85">
        <v>1</v>
      </c>
      <c r="P188" s="85">
        <f>N188-O188</f>
        <v>980</v>
      </c>
      <c r="Q188" s="85" t="s">
        <v>72</v>
      </c>
      <c r="R188" s="85">
        <v>1.01659292111046</v>
      </c>
      <c r="S188" s="85">
        <v>1.00716864040299</v>
      </c>
      <c r="T188" s="85">
        <v>1.01679876372069</v>
      </c>
      <c r="U188" s="85">
        <v>1.00557669710293</v>
      </c>
      <c r="V188" s="85" t="str">
        <f>VLOOKUP(A188,$X$15:$AC$108,6,0)</f>
        <v>H30109</v>
      </c>
    </row>
    <row r="189" spans="1:22">
      <c r="A189" s="85">
        <v>50504</v>
      </c>
      <c r="B189" s="86">
        <f>VLOOKUP(A189,$X$15:$AB$108,3,0)</f>
        <v>112</v>
      </c>
      <c r="C189" s="86">
        <f>R189</f>
        <v>1.01671775132947</v>
      </c>
      <c r="D189" s="86">
        <f t="shared" si="72"/>
        <v>1340347110.70323</v>
      </c>
      <c r="E189" s="86">
        <f>VLOOKUP(A189,$X$15:$AB$108,4,0)</f>
        <v>43</v>
      </c>
      <c r="F189" s="103">
        <f>S189</f>
        <v>1.00649158406772</v>
      </c>
      <c r="G189" s="86">
        <f>E189*F189^P189</f>
        <v>24879.6211657083</v>
      </c>
      <c r="H189" s="86">
        <f>VLOOKUP(A189,$X$15:$AB$108,2,0)</f>
        <v>540</v>
      </c>
      <c r="I189" s="86">
        <f>T189</f>
        <v>1.01781924942672</v>
      </c>
      <c r="J189" s="86">
        <f>H189*I189^P189</f>
        <v>18734957494.4732</v>
      </c>
      <c r="K189" s="86">
        <f>VLOOKUP(A189,$X$15:$AB$108,5,0)</f>
        <v>108</v>
      </c>
      <c r="L189" s="86">
        <f>U189</f>
        <v>1.00526393114144</v>
      </c>
      <c r="M189" s="86">
        <f>K189*L189^P189</f>
        <v>18826.1885005701</v>
      </c>
      <c r="N189" s="85">
        <v>984</v>
      </c>
      <c r="O189" s="85">
        <v>1</v>
      </c>
      <c r="P189" s="85">
        <f>N189-O189</f>
        <v>983</v>
      </c>
      <c r="Q189" s="85" t="s">
        <v>44</v>
      </c>
      <c r="R189" s="85">
        <v>1.01671775132947</v>
      </c>
      <c r="S189" s="85">
        <v>1.00649158406772</v>
      </c>
      <c r="T189" s="85">
        <v>1.01781924942672</v>
      </c>
      <c r="U189" s="85">
        <v>1.00526393114144</v>
      </c>
      <c r="V189" s="85" t="str">
        <f>VLOOKUP(A189,$X$15:$AC$108,6,0)</f>
        <v>H30059</v>
      </c>
    </row>
    <row r="190" spans="1:22">
      <c r="A190" s="85">
        <v>50505</v>
      </c>
      <c r="B190" s="86">
        <f>VLOOKUP(A190,$X$15:$AB$108,3,0)</f>
        <v>110</v>
      </c>
      <c r="C190" s="86">
        <f>R190</f>
        <v>1.01737732462771</v>
      </c>
      <c r="D190" s="86">
        <f t="shared" si="72"/>
        <v>2622392843.8667</v>
      </c>
      <c r="E190" s="86">
        <f>VLOOKUP(A190,$X$15:$AB$108,4,0)</f>
        <v>42</v>
      </c>
      <c r="F190" s="103">
        <f>S190</f>
        <v>1.00795498797555</v>
      </c>
      <c r="G190" s="86">
        <f>E190*F190^P190</f>
        <v>103803.429650646</v>
      </c>
      <c r="H190" s="86">
        <f>VLOOKUP(A190,$X$15:$AB$108,2,0)</f>
        <v>529</v>
      </c>
      <c r="I190" s="86">
        <f>T190</f>
        <v>1.01821622775539</v>
      </c>
      <c r="J190" s="86">
        <f>H190*I190^P190</f>
        <v>28425608390.627</v>
      </c>
      <c r="K190" s="86">
        <f>VLOOKUP(A190,$X$15:$AB$108,5,0)</f>
        <v>109</v>
      </c>
      <c r="L190" s="86">
        <f>U190</f>
        <v>1.00604152288506</v>
      </c>
      <c r="M190" s="86">
        <f>K190*L190^P190</f>
        <v>41372.3100554693</v>
      </c>
      <c r="N190" s="85">
        <v>987</v>
      </c>
      <c r="O190" s="85">
        <v>1</v>
      </c>
      <c r="P190" s="85">
        <f>N190-O190</f>
        <v>986</v>
      </c>
      <c r="Q190" s="85" t="s">
        <v>65</v>
      </c>
      <c r="R190" s="85">
        <v>1.01737732462771</v>
      </c>
      <c r="S190" s="85">
        <v>1.00795498797555</v>
      </c>
      <c r="T190" s="85">
        <v>1.01821622775539</v>
      </c>
      <c r="U190" s="85">
        <v>1.00604152288506</v>
      </c>
      <c r="V190" s="85" t="str">
        <f>VLOOKUP(A190,$X$15:$AC$108,6,0)</f>
        <v>H30054</v>
      </c>
    </row>
    <row r="191" spans="1:22">
      <c r="A191" s="85">
        <v>50507</v>
      </c>
      <c r="B191" s="86">
        <f>VLOOKUP(A191,$X$15:$AB$108,3,0)</f>
        <v>95</v>
      </c>
      <c r="C191" s="86">
        <f>R191</f>
        <v>1.01767335669525</v>
      </c>
      <c r="D191" s="86">
        <f t="shared" si="72"/>
        <v>3180063035.44562</v>
      </c>
      <c r="E191" s="86">
        <f>VLOOKUP(A191,$X$15:$AB$108,4,0)</f>
        <v>44</v>
      </c>
      <c r="F191" s="103">
        <f>S191</f>
        <v>1.00826613387174</v>
      </c>
      <c r="G191" s="86">
        <f>E191*F191^P191</f>
        <v>151114.395060982</v>
      </c>
      <c r="H191" s="86">
        <f>VLOOKUP(A191,$X$15:$AB$108,2,0)</f>
        <v>581</v>
      </c>
      <c r="I191" s="86">
        <f>T191</f>
        <v>1.01856259436469</v>
      </c>
      <c r="J191" s="86">
        <f>H191*I191^P191</f>
        <v>46135401547.7554</v>
      </c>
      <c r="K191" s="86">
        <f>VLOOKUP(A191,$X$15:$AB$108,5,0)</f>
        <v>110</v>
      </c>
      <c r="L191" s="86">
        <f>U191</f>
        <v>1.00615673797719</v>
      </c>
      <c r="M191" s="86">
        <f>K191*L191^P191</f>
        <v>47611.3556492821</v>
      </c>
      <c r="N191" s="85">
        <v>990</v>
      </c>
      <c r="O191" s="85">
        <v>1</v>
      </c>
      <c r="P191" s="85">
        <f>N191-O191</f>
        <v>989</v>
      </c>
      <c r="Q191" s="85" t="s">
        <v>85</v>
      </c>
      <c r="R191" s="85">
        <v>1.01767335669525</v>
      </c>
      <c r="S191" s="85">
        <v>1.00826613387174</v>
      </c>
      <c r="T191" s="85">
        <v>1.01856259436469</v>
      </c>
      <c r="U191" s="85">
        <v>1.00615673797719</v>
      </c>
      <c r="V191" s="85" t="str">
        <f>VLOOKUP(A191,$X$15:$AC$108,6,0)</f>
        <v>H30091</v>
      </c>
    </row>
    <row r="192" spans="1:22">
      <c r="A192" s="85">
        <v>50510</v>
      </c>
      <c r="B192" s="86">
        <f>VLOOKUP(A192,$X$15:$AB$108,3,0)</f>
        <v>95</v>
      </c>
      <c r="C192" s="86">
        <f>R192</f>
        <v>1.01767335669525</v>
      </c>
      <c r="D192" s="86">
        <f t="shared" si="72"/>
        <v>3351667609.70837</v>
      </c>
      <c r="E192" s="86">
        <f>VLOOKUP(A192,$X$15:$AB$108,4,0)</f>
        <v>44</v>
      </c>
      <c r="F192" s="103">
        <f>S192</f>
        <v>1.00826613387174</v>
      </c>
      <c r="G192" s="86">
        <f>E192*F192^P192</f>
        <v>154892.852343967</v>
      </c>
      <c r="H192" s="86">
        <f>VLOOKUP(A192,$X$15:$AB$108,2,0)</f>
        <v>581</v>
      </c>
      <c r="I192" s="86">
        <f>T192</f>
        <v>1.01856259436469</v>
      </c>
      <c r="J192" s="86">
        <f>H192*I192^P192</f>
        <v>48752565482.6897</v>
      </c>
      <c r="K192" s="86">
        <f>VLOOKUP(A192,$X$15:$AB$108,5,0)</f>
        <v>110</v>
      </c>
      <c r="L192" s="86">
        <f>U192</f>
        <v>1.00615673797719</v>
      </c>
      <c r="M192" s="86">
        <f>K192*L192^P192</f>
        <v>48496.1728705946</v>
      </c>
      <c r="N192" s="85">
        <v>993</v>
      </c>
      <c r="O192" s="85">
        <v>1</v>
      </c>
      <c r="P192" s="85">
        <f>N192-O192</f>
        <v>992</v>
      </c>
      <c r="Q192" s="85" t="s">
        <v>85</v>
      </c>
      <c r="R192" s="85">
        <v>1.01767335669525</v>
      </c>
      <c r="S192" s="85">
        <v>1.00826613387174</v>
      </c>
      <c r="T192" s="85">
        <v>1.01856259436469</v>
      </c>
      <c r="U192" s="85">
        <v>1.00615673797719</v>
      </c>
      <c r="V192" s="85" t="str">
        <f>VLOOKUP(A192,$X$15:$AC$108,6,0)</f>
        <v>H30108</v>
      </c>
    </row>
    <row r="193" spans="1:22">
      <c r="A193" s="85">
        <v>10501</v>
      </c>
      <c r="B193" s="86">
        <f>VLOOKUP(A193,$X$15:$AB$108,3,0)</f>
        <v>86</v>
      </c>
      <c r="C193" s="86">
        <f>R193</f>
        <v>1.01767335669525</v>
      </c>
      <c r="D193" s="86">
        <f t="shared" si="72"/>
        <v>3197871452.64589</v>
      </c>
      <c r="E193" s="86">
        <f>VLOOKUP(A193,$X$15:$AB$108,4,0)</f>
        <v>43</v>
      </c>
      <c r="F193" s="103">
        <f>S193</f>
        <v>1.00826613387174</v>
      </c>
      <c r="G193" s="86">
        <f>E193*F193^P193</f>
        <v>155157.472678447</v>
      </c>
      <c r="H193" s="86">
        <f>VLOOKUP(A193,$X$15:$AB$108,2,0)</f>
        <v>548</v>
      </c>
      <c r="I193" s="86">
        <f>T193</f>
        <v>1.01856259436469</v>
      </c>
      <c r="J193" s="86">
        <f>H193*I193^P193</f>
        <v>48592033029.6917</v>
      </c>
      <c r="K193" s="86">
        <f>VLOOKUP(A193,$X$15:$AB$108,5,0)</f>
        <v>102</v>
      </c>
      <c r="L193" s="86">
        <f>U193</f>
        <v>1.00615673797719</v>
      </c>
      <c r="M193" s="86">
        <f>K193*L193^P193</f>
        <v>45804.893048616</v>
      </c>
      <c r="N193" s="85">
        <v>996</v>
      </c>
      <c r="O193" s="85">
        <v>1</v>
      </c>
      <c r="P193" s="85">
        <f>N193-O193</f>
        <v>995</v>
      </c>
      <c r="Q193" s="85" t="s">
        <v>85</v>
      </c>
      <c r="R193" s="85">
        <v>1.01767335669525</v>
      </c>
      <c r="S193" s="85">
        <v>1.00826613387174</v>
      </c>
      <c r="T193" s="85">
        <v>1.01856259436469</v>
      </c>
      <c r="U193" s="85">
        <v>1.00615673797719</v>
      </c>
      <c r="V193" s="85" t="str">
        <f>VLOOKUP(A193,$X$15:$AC$108,6,0)</f>
        <v>H30015</v>
      </c>
    </row>
    <row r="194" spans="1:22">
      <c r="A194" s="85">
        <v>10502</v>
      </c>
      <c r="B194" s="86">
        <f>VLOOKUP(A194,$X$15:$AB$108,3,0)</f>
        <v>100</v>
      </c>
      <c r="C194" s="86">
        <f>R194</f>
        <v>1.01737732462771</v>
      </c>
      <c r="D194" s="86">
        <f t="shared" si="72"/>
        <v>2931498739.46443</v>
      </c>
      <c r="E194" s="86">
        <f>VLOOKUP(A194,$X$15:$AB$108,4,0)</f>
        <v>41</v>
      </c>
      <c r="F194" s="103">
        <f>S194</f>
        <v>1.00795498797555</v>
      </c>
      <c r="G194" s="86">
        <f>E194*F194^P194</f>
        <v>111439.698719825</v>
      </c>
      <c r="H194" s="86">
        <f>VLOOKUP(A194,$X$15:$AB$108,2,0)</f>
        <v>500</v>
      </c>
      <c r="I194" s="86">
        <f>T194</f>
        <v>1.01821622775539</v>
      </c>
      <c r="J194" s="86">
        <f>H194*I194^P194</f>
        <v>33366009759.0433</v>
      </c>
      <c r="K194" s="86">
        <f>VLOOKUP(A194,$X$15:$AB$108,5,0)</f>
        <v>101</v>
      </c>
      <c r="L194" s="86">
        <f>U194</f>
        <v>1.00604152288506</v>
      </c>
      <c r="M194" s="86">
        <f>K194*L194^P194</f>
        <v>41209.3266255661</v>
      </c>
      <c r="N194" s="85">
        <v>999</v>
      </c>
      <c r="O194" s="85">
        <v>1</v>
      </c>
      <c r="P194" s="85">
        <f>N194-O194</f>
        <v>998</v>
      </c>
      <c r="Q194" s="85" t="s">
        <v>65</v>
      </c>
      <c r="R194" s="85">
        <v>1.01737732462771</v>
      </c>
      <c r="S194" s="85">
        <v>1.00795498797555</v>
      </c>
      <c r="T194" s="85">
        <v>1.01821622775539</v>
      </c>
      <c r="U194" s="85">
        <v>1.00604152288506</v>
      </c>
      <c r="V194" s="85" t="str">
        <f>VLOOKUP(A194,$X$15:$AC$108,6,0)</f>
        <v>H30072</v>
      </c>
    </row>
  </sheetData>
  <dataValidations count="2">
    <dataValidation type="whole" operator="between" allowBlank="1" showInputMessage="1" showErrorMessage="1" errorTitle="输入有误" error="数值只能为(0 ~ 9999999999)" sqref="X1 Y3 Z3 AA3 AB3 Y4 Z4 AA4 AB4 Y5 Z5 AA5 AB5 Y6 Z6 AA6 AB6 Y7 Z7 AA7 AB7 Y8 Z8 AA8 AB8 Y9 Z9 AA9 AB9 A24 X24 Y24 Z24 AA24 AB24 A25 X25 Y25 Z25 AA25 AB25 X26 Y26 Z26 AA26 AB26 Y27 Z27 AA27 AB27 Y28 Z28 AA28 AB28 Y29 Z29 AA29 AB29 Y30 Z30 AA30 AB30 Y31 Z31 AA31 AB31 Y32 Z32 AA32 AB32 Y33 Z33 AA33 AB33 Y37 Z37 AA37 AB37 Y38 Z38 AA38 AB38 Y47 Z47 AA47 AB47 A48 X48 Y48 Z48 AA48 AB48 A49 Y49 Z49 AA49 AB49 A50 A51 A52 X52 Y53 Z53 AA53 AB53 Y54 Z54 AA54 AB54 Y55 Z55 AA55 AB55 Y56 Z56 AA56 AB56 Y57 Z57 AA57 AB57 Y58 Z58 AA58 AB58 Y64 Z64 AA64 AB64 Y65 Z65 AA65 AB65 Y66 Z66 AA66 AB66 Y67 Z67 AA67 AB67 Y68 Z68 AA68 AB68 Y69 Z69 AA69 AB69 Y70 Z70 AA70 AB70 Y71 Z71 AA71 AB71 Y72 Z72 AA72 AB72 X73 Y73 Z73 AA73 AB73 X74 Y74 Z74 AA74 AB74 X75 Y75 Z75 AA75 AB75 X76 Y76 Z76 AA76 AB76 X77 Y77 Z77 AA77 AB77 X78 Y78 Z78 AA78 AB78 Y79 Z79 AA79 AB79 Y86 Z86 AA86 AB86 Y87 Z87 AA87 AB87 X90 Y90 Z90 AA90 AB90 X91 Y91 Z91 AA91 AB91 X92 Y92 Z92 AA92 AB92 X93 Y93 Z93 AA93 AB93 X94 Y94 Z94 AA94 AB94 Y101 Z101 AA101 AB101 X106 Y106 Z106 AA106 AB106 X107 Y107 Z107 AA107 AB107 X108 Y108 Z108 AA108 AB108 A2:A7 A8:A15 A16:A23 A26:A31 A32:A39 A40:A47 X2:X23 X27:X47 X49:X51 X53:X72 X79:X89 X95:X101 X102:X105 Y1:Y2 Y10:Y23 Y34:Y36 Y39:Y46 Y59:Y63 Y80:Y85 Y88:Y89 Y95:Y100 Y102:Y105 Z1:Z2 Z10:Z23 Z34:Z36 Z39:Z46 Z59:Z63 Z80:Z85 Z88:Z89 Z95:Z100 Z102:Z105 AA1:AA2 AA10:AA23 AA34:AA36 AA39:AA46 AA59:AA63 AA80:AA85 AA88:AA89 AA95:AA100 AA102:AA105 AB1:AB2 AB10:AB23 AB34:AB36 AB39:AB46 AB59:AB63 AB80:AB85 AB88:AB89 AB95:AB100 AB102:AB105">
      <formula1>0</formula1>
      <formula2>9999999999</formula2>
    </dataValidation>
    <dataValidation type="list" allowBlank="1" showInputMessage="1" showErrorMessage="1" sqref="Q24 Q25 Q48 Q49 Q50 Q2:Q7 Q8:Q15 Q16:Q23 Q26:Q31 Q32:Q39 Q40:Q47">
      <formula1>"无职业,控,法,物,肉,辅"</formula1>
    </dataValidation>
  </dataValidation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76"/>
  <sheetViews>
    <sheetView workbookViewId="0">
      <selection activeCell="G35" sqref="E1:G35"/>
    </sheetView>
  </sheetViews>
  <sheetFormatPr defaultColWidth="9" defaultRowHeight="14.25"/>
  <cols>
    <col min="1" max="1" width="9" style="67"/>
    <col min="2" max="2" width="56.875" style="68" customWidth="1"/>
    <col min="3" max="3" width="30.375" style="68" customWidth="1"/>
    <col min="4" max="4" width="9" style="67"/>
    <col min="5" max="5" width="30.375" style="69" customWidth="1"/>
    <col min="6" max="6" width="27.875" style="70" customWidth="1"/>
    <col min="7" max="7" width="34" style="70" customWidth="1"/>
    <col min="8" max="8" width="12.5" style="71" customWidth="1"/>
    <col min="9" max="9" width="24.375" style="67" customWidth="1"/>
    <col min="10" max="10" width="18.125" style="67" customWidth="1"/>
    <col min="11" max="16384" width="9" style="67"/>
  </cols>
  <sheetData>
    <row r="1" spans="1:11">
      <c r="A1" s="72">
        <v>10501</v>
      </c>
      <c r="B1" s="73" t="s">
        <v>341</v>
      </c>
      <c r="C1" s="73" t="s">
        <v>342</v>
      </c>
      <c r="D1" s="74" t="s">
        <v>137</v>
      </c>
      <c r="E1" s="75" t="s">
        <v>138</v>
      </c>
      <c r="F1" s="76" t="s">
        <v>139</v>
      </c>
      <c r="G1" s="76" t="s">
        <v>140</v>
      </c>
      <c r="H1" s="77"/>
      <c r="I1" s="67"/>
      <c r="J1" s="67"/>
      <c r="K1" s="74" t="s">
        <v>164</v>
      </c>
    </row>
    <row r="2" spans="1:11">
      <c r="A2" s="72">
        <v>10502</v>
      </c>
      <c r="B2" s="73" t="s">
        <v>343</v>
      </c>
      <c r="C2" s="73" t="s">
        <v>344</v>
      </c>
      <c r="D2" s="74" t="s">
        <v>141</v>
      </c>
      <c r="E2" s="75" t="s">
        <v>142</v>
      </c>
      <c r="F2" s="78" t="s">
        <v>143</v>
      </c>
      <c r="G2" s="78" t="s">
        <v>144</v>
      </c>
      <c r="H2" s="77"/>
      <c r="I2" s="67"/>
      <c r="J2" s="67"/>
      <c r="K2" s="74" t="s">
        <v>345</v>
      </c>
    </row>
    <row r="3" spans="1:11">
      <c r="A3" s="72">
        <v>10503</v>
      </c>
      <c r="B3" s="73" t="s">
        <v>346</v>
      </c>
      <c r="C3" s="73" t="s">
        <v>347</v>
      </c>
      <c r="D3" s="74" t="s">
        <v>145</v>
      </c>
      <c r="E3" s="75" t="s">
        <v>146</v>
      </c>
      <c r="F3" s="78" t="s">
        <v>147</v>
      </c>
      <c r="G3" s="78" t="s">
        <v>148</v>
      </c>
      <c r="H3" s="77"/>
      <c r="I3" s="67"/>
      <c r="J3" s="67"/>
      <c r="K3" s="74" t="s">
        <v>348</v>
      </c>
    </row>
    <row r="4" spans="1:11">
      <c r="A4" s="72">
        <v>10504</v>
      </c>
      <c r="B4" s="73" t="s">
        <v>349</v>
      </c>
      <c r="C4" s="73" t="s">
        <v>350</v>
      </c>
      <c r="D4" s="74" t="s">
        <v>149</v>
      </c>
      <c r="E4" s="75" t="s">
        <v>150</v>
      </c>
      <c r="F4" s="78" t="s">
        <v>151</v>
      </c>
      <c r="G4" s="78" t="s">
        <v>152</v>
      </c>
      <c r="H4" s="77"/>
      <c r="I4" s="67"/>
      <c r="J4" s="67"/>
      <c r="K4" s="74" t="s">
        <v>351</v>
      </c>
    </row>
    <row r="5" spans="1:11">
      <c r="A5" s="72">
        <v>10505</v>
      </c>
      <c r="B5" s="73" t="s">
        <v>352</v>
      </c>
      <c r="C5" s="73" t="s">
        <v>353</v>
      </c>
      <c r="D5" s="74" t="s">
        <v>153</v>
      </c>
      <c r="E5" s="75" t="s">
        <v>154</v>
      </c>
      <c r="F5" s="78" t="s">
        <v>155</v>
      </c>
      <c r="G5" s="78" t="s">
        <v>156</v>
      </c>
      <c r="H5" s="77"/>
      <c r="I5" s="67"/>
      <c r="J5" s="67"/>
      <c r="K5" s="74" t="s">
        <v>251</v>
      </c>
    </row>
    <row r="6" spans="1:11">
      <c r="A6" s="72">
        <v>10507</v>
      </c>
      <c r="B6" s="73" t="s">
        <v>354</v>
      </c>
      <c r="C6" s="73" t="s">
        <v>355</v>
      </c>
      <c r="D6" s="74" t="s">
        <v>157</v>
      </c>
      <c r="E6" s="75" t="s">
        <v>158</v>
      </c>
      <c r="F6" s="78" t="s">
        <v>159</v>
      </c>
      <c r="G6" s="78" t="s">
        <v>160</v>
      </c>
      <c r="H6" s="77"/>
      <c r="I6" s="67"/>
      <c r="J6" s="67"/>
      <c r="K6" s="74" t="s">
        <v>356</v>
      </c>
    </row>
    <row r="7" spans="1:11">
      <c r="A7" s="72">
        <v>10510</v>
      </c>
      <c r="B7" s="73" t="s">
        <v>357</v>
      </c>
      <c r="C7" s="144" t="s">
        <v>358</v>
      </c>
      <c r="D7" s="74" t="s">
        <v>161</v>
      </c>
      <c r="E7" s="75" t="s">
        <v>162</v>
      </c>
      <c r="F7" s="78" t="s">
        <v>163</v>
      </c>
      <c r="G7" s="78" t="s">
        <v>164</v>
      </c>
      <c r="H7" s="77"/>
      <c r="I7" s="67"/>
      <c r="J7" s="67"/>
      <c r="K7" s="74" t="s">
        <v>359</v>
      </c>
    </row>
    <row r="8" spans="1:11">
      <c r="A8" s="72">
        <v>10511</v>
      </c>
      <c r="B8" s="73" t="s">
        <v>360</v>
      </c>
      <c r="C8" s="144" t="s">
        <v>361</v>
      </c>
      <c r="D8" s="74" t="s">
        <v>165</v>
      </c>
      <c r="E8" s="145" t="s">
        <v>166</v>
      </c>
      <c r="F8" s="78">
        <v>518403</v>
      </c>
      <c r="G8" s="78" t="s">
        <v>167</v>
      </c>
      <c r="H8" s="77"/>
      <c r="I8" s="67"/>
      <c r="J8" s="67"/>
      <c r="K8" s="74" t="s">
        <v>362</v>
      </c>
    </row>
    <row r="9" spans="1:11">
      <c r="A9" s="72">
        <v>10512</v>
      </c>
      <c r="B9" s="73" t="s">
        <v>363</v>
      </c>
      <c r="C9" s="144" t="s">
        <v>364</v>
      </c>
      <c r="D9" s="74" t="s">
        <v>168</v>
      </c>
      <c r="E9" s="75" t="s">
        <v>169</v>
      </c>
      <c r="F9" s="78" t="s">
        <v>170</v>
      </c>
      <c r="G9" s="78" t="s">
        <v>171</v>
      </c>
      <c r="H9" s="77"/>
      <c r="I9" s="67"/>
      <c r="J9" s="67"/>
      <c r="K9" s="74" t="s">
        <v>267</v>
      </c>
    </row>
    <row r="10" spans="1:11">
      <c r="A10" s="72">
        <v>20501</v>
      </c>
      <c r="B10" s="73" t="s">
        <v>365</v>
      </c>
      <c r="C10" s="73" t="s">
        <v>366</v>
      </c>
      <c r="D10" s="74" t="s">
        <v>172</v>
      </c>
      <c r="E10" s="75" t="s">
        <v>173</v>
      </c>
      <c r="F10" s="78" t="s">
        <v>174</v>
      </c>
      <c r="G10" s="78" t="s">
        <v>175</v>
      </c>
      <c r="H10" s="79"/>
      <c r="I10" s="67"/>
      <c r="J10" s="67"/>
      <c r="K10" s="74" t="s">
        <v>267</v>
      </c>
    </row>
    <row r="11" spans="1:11">
      <c r="A11" s="72">
        <v>20502</v>
      </c>
      <c r="B11" s="73" t="s">
        <v>367</v>
      </c>
      <c r="C11" s="73" t="s">
        <v>368</v>
      </c>
      <c r="D11" s="74" t="s">
        <v>176</v>
      </c>
      <c r="E11" s="75" t="s">
        <v>177</v>
      </c>
      <c r="F11" s="78" t="s">
        <v>178</v>
      </c>
      <c r="G11" s="78" t="s">
        <v>179</v>
      </c>
      <c r="H11" s="79"/>
      <c r="I11" s="67"/>
      <c r="J11" s="67"/>
      <c r="K11" s="74" t="s">
        <v>369</v>
      </c>
    </row>
    <row r="12" spans="1:11">
      <c r="A12" s="72">
        <v>20504</v>
      </c>
      <c r="B12" s="73" t="s">
        <v>370</v>
      </c>
      <c r="C12" s="73" t="s">
        <v>371</v>
      </c>
      <c r="D12" s="74" t="s">
        <v>180</v>
      </c>
      <c r="E12" s="146" t="s">
        <v>181</v>
      </c>
      <c r="F12" s="78" t="s">
        <v>182</v>
      </c>
      <c r="G12" s="78" t="s">
        <v>183</v>
      </c>
      <c r="H12" s="79"/>
      <c r="I12" s="67"/>
      <c r="J12" s="67"/>
      <c r="K12" s="74" t="s">
        <v>372</v>
      </c>
    </row>
    <row r="13" spans="1:11">
      <c r="A13" s="72">
        <v>20505</v>
      </c>
      <c r="B13" s="73" t="s">
        <v>373</v>
      </c>
      <c r="C13" s="73" t="s">
        <v>374</v>
      </c>
      <c r="D13" s="74" t="s">
        <v>184</v>
      </c>
      <c r="E13" s="69" t="s">
        <v>185</v>
      </c>
      <c r="F13" s="78" t="s">
        <v>186</v>
      </c>
      <c r="G13" s="78" t="s">
        <v>187</v>
      </c>
      <c r="H13" s="79"/>
      <c r="I13" s="67"/>
      <c r="J13" s="67"/>
      <c r="K13" s="74" t="s">
        <v>251</v>
      </c>
    </row>
    <row r="14" spans="1:11">
      <c r="A14" s="72">
        <v>20507</v>
      </c>
      <c r="B14" s="73" t="s">
        <v>375</v>
      </c>
      <c r="C14" s="73" t="s">
        <v>376</v>
      </c>
      <c r="D14" s="74" t="s">
        <v>188</v>
      </c>
      <c r="E14" s="69" t="s">
        <v>189</v>
      </c>
      <c r="F14" s="78" t="s">
        <v>190</v>
      </c>
      <c r="G14" s="78" t="s">
        <v>191</v>
      </c>
      <c r="H14" s="79"/>
      <c r="I14" s="67"/>
      <c r="J14" s="67"/>
      <c r="K14" s="74" t="s">
        <v>345</v>
      </c>
    </row>
    <row r="15" spans="1:11">
      <c r="A15" s="72">
        <v>20508</v>
      </c>
      <c r="B15" s="73" t="s">
        <v>377</v>
      </c>
      <c r="C15" s="73" t="s">
        <v>378</v>
      </c>
      <c r="D15" s="74" t="s">
        <v>192</v>
      </c>
      <c r="E15" s="69" t="s">
        <v>193</v>
      </c>
      <c r="F15" s="78" t="s">
        <v>194</v>
      </c>
      <c r="G15" s="78" t="s">
        <v>195</v>
      </c>
      <c r="H15" s="79"/>
      <c r="I15" s="67"/>
      <c r="J15" s="67"/>
      <c r="K15" s="74" t="s">
        <v>251</v>
      </c>
    </row>
    <row r="16" spans="1:11">
      <c r="A16" s="72">
        <v>20509</v>
      </c>
      <c r="B16" s="73" t="s">
        <v>379</v>
      </c>
      <c r="C16" s="73" t="s">
        <v>380</v>
      </c>
      <c r="D16" s="74" t="s">
        <v>196</v>
      </c>
      <c r="E16" s="146" t="s">
        <v>197</v>
      </c>
      <c r="F16" s="78" t="s">
        <v>198</v>
      </c>
      <c r="G16" s="147" t="s">
        <v>199</v>
      </c>
      <c r="H16" s="79"/>
      <c r="I16" s="67"/>
      <c r="J16" s="67"/>
      <c r="K16" s="74" t="s">
        <v>351</v>
      </c>
    </row>
    <row r="17" spans="1:11">
      <c r="A17" s="72">
        <v>20511</v>
      </c>
      <c r="B17" s="73" t="s">
        <v>381</v>
      </c>
      <c r="C17" s="144" t="s">
        <v>382</v>
      </c>
      <c r="D17" s="74" t="s">
        <v>200</v>
      </c>
      <c r="E17" s="146" t="s">
        <v>201</v>
      </c>
      <c r="F17" s="78" t="s">
        <v>202</v>
      </c>
      <c r="G17" s="147" t="s">
        <v>203</v>
      </c>
      <c r="H17" s="79"/>
      <c r="I17" s="67"/>
      <c r="J17" s="67"/>
      <c r="K17" s="74" t="s">
        <v>348</v>
      </c>
    </row>
    <row r="18" spans="1:11">
      <c r="A18" s="72">
        <v>20512</v>
      </c>
      <c r="B18" s="73" t="s">
        <v>383</v>
      </c>
      <c r="C18" s="144" t="s">
        <v>384</v>
      </c>
      <c r="D18" s="74" t="s">
        <v>204</v>
      </c>
      <c r="E18" s="69" t="s">
        <v>205</v>
      </c>
      <c r="F18" s="78" t="s">
        <v>206</v>
      </c>
      <c r="G18" s="70" t="s">
        <v>207</v>
      </c>
      <c r="H18" s="79"/>
      <c r="I18" s="67"/>
      <c r="J18" s="67"/>
      <c r="K18" s="74" t="s">
        <v>345</v>
      </c>
    </row>
    <row r="19" spans="1:11">
      <c r="A19" s="72">
        <v>30501</v>
      </c>
      <c r="B19" s="73" t="s">
        <v>385</v>
      </c>
      <c r="C19" s="73" t="s">
        <v>386</v>
      </c>
      <c r="D19" s="74" t="s">
        <v>208</v>
      </c>
      <c r="E19" s="69" t="s">
        <v>209</v>
      </c>
      <c r="F19" s="78" t="s">
        <v>210</v>
      </c>
      <c r="G19" s="70" t="s">
        <v>211</v>
      </c>
      <c r="H19" s="79"/>
      <c r="I19" s="67"/>
      <c r="J19" s="67"/>
      <c r="K19" s="74" t="s">
        <v>387</v>
      </c>
    </row>
    <row r="20" spans="1:11">
      <c r="A20" s="72">
        <v>30502</v>
      </c>
      <c r="B20" s="73" t="s">
        <v>388</v>
      </c>
      <c r="C20" s="73" t="s">
        <v>389</v>
      </c>
      <c r="D20" s="74" t="s">
        <v>212</v>
      </c>
      <c r="E20" s="69" t="s">
        <v>213</v>
      </c>
      <c r="F20" s="78" t="s">
        <v>214</v>
      </c>
      <c r="G20" s="70" t="s">
        <v>215</v>
      </c>
      <c r="H20" s="79"/>
      <c r="I20" s="67"/>
      <c r="J20" s="67"/>
      <c r="K20" s="74" t="s">
        <v>390</v>
      </c>
    </row>
    <row r="21" spans="1:11">
      <c r="A21" s="72">
        <v>30506</v>
      </c>
      <c r="B21" s="73" t="s">
        <v>391</v>
      </c>
      <c r="C21" s="73" t="s">
        <v>392</v>
      </c>
      <c r="D21" s="74" t="s">
        <v>216</v>
      </c>
      <c r="E21" s="69" t="s">
        <v>217</v>
      </c>
      <c r="F21" s="78" t="s">
        <v>218</v>
      </c>
      <c r="G21" s="70" t="s">
        <v>219</v>
      </c>
      <c r="H21" s="79"/>
      <c r="I21" s="67"/>
      <c r="J21" s="67"/>
      <c r="K21" s="74" t="s">
        <v>351</v>
      </c>
    </row>
    <row r="22" spans="1:11">
      <c r="A22" s="72">
        <v>30507</v>
      </c>
      <c r="B22" s="73" t="s">
        <v>393</v>
      </c>
      <c r="C22" s="144" t="s">
        <v>394</v>
      </c>
      <c r="D22" s="74" t="s">
        <v>220</v>
      </c>
      <c r="E22" s="69" t="s">
        <v>221</v>
      </c>
      <c r="F22" s="78" t="s">
        <v>222</v>
      </c>
      <c r="G22" s="70" t="s">
        <v>223</v>
      </c>
      <c r="H22" s="79"/>
      <c r="I22" s="67"/>
      <c r="J22" s="67"/>
      <c r="K22" s="74" t="s">
        <v>144</v>
      </c>
    </row>
    <row r="23" spans="1:11">
      <c r="A23" s="72">
        <v>30508</v>
      </c>
      <c r="B23" s="73" t="s">
        <v>395</v>
      </c>
      <c r="C23" s="73" t="s">
        <v>396</v>
      </c>
      <c r="D23" s="74" t="s">
        <v>224</v>
      </c>
      <c r="E23" s="78" t="s">
        <v>225</v>
      </c>
      <c r="F23" s="70" t="s">
        <v>226</v>
      </c>
      <c r="G23" s="70" t="s">
        <v>227</v>
      </c>
      <c r="H23" s="79"/>
      <c r="I23" s="67"/>
      <c r="J23" s="67"/>
      <c r="K23" s="74" t="s">
        <v>251</v>
      </c>
    </row>
    <row r="24" spans="1:11">
      <c r="A24" s="72">
        <v>30509</v>
      </c>
      <c r="B24" s="73" t="s">
        <v>397</v>
      </c>
      <c r="C24" s="73" t="s">
        <v>398</v>
      </c>
      <c r="D24" s="74" t="s">
        <v>228</v>
      </c>
      <c r="E24" s="146" t="s">
        <v>229</v>
      </c>
      <c r="F24" s="78" t="s">
        <v>230</v>
      </c>
      <c r="G24" s="148" t="s">
        <v>231</v>
      </c>
      <c r="H24" s="79"/>
      <c r="I24" s="67"/>
      <c r="J24" s="67"/>
      <c r="K24" s="74" t="s">
        <v>362</v>
      </c>
    </row>
    <row r="25" spans="1:11">
      <c r="A25" s="72">
        <v>30510</v>
      </c>
      <c r="B25" s="73" t="s">
        <v>399</v>
      </c>
      <c r="C25" s="144" t="s">
        <v>400</v>
      </c>
      <c r="D25" s="74" t="s">
        <v>232</v>
      </c>
      <c r="E25" s="146" t="s">
        <v>233</v>
      </c>
      <c r="F25" s="78" t="s">
        <v>234</v>
      </c>
      <c r="G25" s="148" t="s">
        <v>235</v>
      </c>
      <c r="H25" s="79"/>
      <c r="I25" s="67"/>
      <c r="J25" s="67"/>
      <c r="K25" s="74" t="s">
        <v>251</v>
      </c>
    </row>
    <row r="26" spans="1:11">
      <c r="A26" s="72">
        <v>30511</v>
      </c>
      <c r="B26" s="73" t="s">
        <v>401</v>
      </c>
      <c r="C26" s="73" t="s">
        <v>402</v>
      </c>
      <c r="D26" s="74" t="s">
        <v>236</v>
      </c>
      <c r="E26" s="69" t="s">
        <v>237</v>
      </c>
      <c r="F26" s="78" t="s">
        <v>238</v>
      </c>
      <c r="G26" s="70" t="s">
        <v>239</v>
      </c>
      <c r="H26" s="79"/>
      <c r="I26" s="67"/>
      <c r="J26" s="67"/>
      <c r="K26" s="74" t="s">
        <v>179</v>
      </c>
    </row>
    <row r="27" spans="1:11">
      <c r="A27" s="72">
        <v>30512</v>
      </c>
      <c r="B27" s="73" t="s">
        <v>403</v>
      </c>
      <c r="C27" s="80">
        <v>5.2710527305271e+19</v>
      </c>
      <c r="D27" s="74" t="s">
        <v>240</v>
      </c>
      <c r="E27" s="69" t="s">
        <v>241</v>
      </c>
      <c r="F27" s="78" t="s">
        <v>242</v>
      </c>
      <c r="G27" s="70" t="s">
        <v>243</v>
      </c>
      <c r="H27" s="79"/>
      <c r="I27" s="67"/>
      <c r="J27" s="67"/>
      <c r="K27" s="74" t="s">
        <v>404</v>
      </c>
    </row>
    <row r="28" spans="1:11">
      <c r="A28" s="72">
        <v>40503</v>
      </c>
      <c r="B28" s="73" t="s">
        <v>405</v>
      </c>
      <c r="C28" s="73" t="s">
        <v>406</v>
      </c>
      <c r="D28" s="74" t="s">
        <v>244</v>
      </c>
      <c r="E28" s="69" t="s">
        <v>245</v>
      </c>
      <c r="F28" s="70" t="s">
        <v>246</v>
      </c>
      <c r="G28" s="70" t="s">
        <v>247</v>
      </c>
      <c r="H28" s="79"/>
      <c r="I28" s="67"/>
      <c r="J28" s="67"/>
      <c r="K28" s="74" t="s">
        <v>351</v>
      </c>
    </row>
    <row r="29" spans="1:11">
      <c r="A29" s="72">
        <v>40506</v>
      </c>
      <c r="B29" s="73" t="s">
        <v>407</v>
      </c>
      <c r="C29" s="73" t="s">
        <v>408</v>
      </c>
      <c r="D29" s="74" t="s">
        <v>248</v>
      </c>
      <c r="E29" s="69" t="s">
        <v>249</v>
      </c>
      <c r="F29" s="70" t="s">
        <v>250</v>
      </c>
      <c r="G29" s="70" t="s">
        <v>251</v>
      </c>
      <c r="H29" s="79"/>
      <c r="I29" s="67"/>
      <c r="J29" s="67"/>
      <c r="K29" s="74" t="s">
        <v>345</v>
      </c>
    </row>
    <row r="30" spans="1:11">
      <c r="A30" s="72">
        <v>40509</v>
      </c>
      <c r="B30" s="73" t="s">
        <v>409</v>
      </c>
      <c r="C30" s="144" t="s">
        <v>410</v>
      </c>
      <c r="D30" s="74" t="s">
        <v>252</v>
      </c>
      <c r="E30" s="146" t="s">
        <v>253</v>
      </c>
      <c r="F30" s="70" t="s">
        <v>254</v>
      </c>
      <c r="G30" s="148" t="s">
        <v>255</v>
      </c>
      <c r="H30" s="79"/>
      <c r="I30" s="67"/>
      <c r="J30" s="67"/>
      <c r="K30" s="74" t="s">
        <v>351</v>
      </c>
    </row>
    <row r="31" spans="1:11">
      <c r="A31" s="72">
        <v>40510</v>
      </c>
      <c r="B31" s="73" t="s">
        <v>411</v>
      </c>
      <c r="C31" s="144" t="s">
        <v>412</v>
      </c>
      <c r="D31" s="74" t="s">
        <v>256</v>
      </c>
      <c r="E31" s="146" t="s">
        <v>257</v>
      </c>
      <c r="F31" s="70" t="s">
        <v>258</v>
      </c>
      <c r="G31" s="148" t="s">
        <v>259</v>
      </c>
      <c r="H31" s="79"/>
      <c r="I31" s="67"/>
      <c r="J31" s="67"/>
      <c r="K31" s="74" t="s">
        <v>251</v>
      </c>
    </row>
    <row r="32" spans="1:11">
      <c r="A32" s="72">
        <v>50504</v>
      </c>
      <c r="B32" s="73" t="s">
        <v>413</v>
      </c>
      <c r="C32" s="73" t="s">
        <v>414</v>
      </c>
      <c r="D32" s="74" t="s">
        <v>260</v>
      </c>
      <c r="E32" s="69" t="s">
        <v>261</v>
      </c>
      <c r="F32" s="70" t="s">
        <v>262</v>
      </c>
      <c r="G32" s="70" t="s">
        <v>263</v>
      </c>
      <c r="H32" s="79"/>
      <c r="I32" s="67"/>
      <c r="J32" s="67"/>
      <c r="K32" s="74" t="s">
        <v>362</v>
      </c>
    </row>
    <row r="33" spans="1:11">
      <c r="A33" s="72">
        <v>50505</v>
      </c>
      <c r="B33" s="73" t="s">
        <v>415</v>
      </c>
      <c r="C33" s="73" t="s">
        <v>416</v>
      </c>
      <c r="D33" s="74" t="s">
        <v>264</v>
      </c>
      <c r="E33" s="69" t="s">
        <v>265</v>
      </c>
      <c r="F33" s="70" t="s">
        <v>266</v>
      </c>
      <c r="G33" s="70" t="s">
        <v>267</v>
      </c>
      <c r="H33" s="79"/>
      <c r="I33" s="67"/>
      <c r="J33" s="67"/>
      <c r="K33" s="74" t="s">
        <v>390</v>
      </c>
    </row>
    <row r="34" spans="1:11">
      <c r="A34" s="72">
        <v>50507</v>
      </c>
      <c r="B34" s="73" t="s">
        <v>417</v>
      </c>
      <c r="C34" s="73" t="s">
        <v>418</v>
      </c>
      <c r="D34" s="74" t="s">
        <v>268</v>
      </c>
      <c r="E34" s="69" t="s">
        <v>269</v>
      </c>
      <c r="F34" s="70" t="s">
        <v>270</v>
      </c>
      <c r="G34" s="70" t="s">
        <v>271</v>
      </c>
      <c r="H34" s="79"/>
      <c r="I34" s="67"/>
      <c r="J34" s="67"/>
      <c r="K34" s="74" t="s">
        <v>345</v>
      </c>
    </row>
    <row r="35" spans="1:11">
      <c r="A35" s="72">
        <v>50510</v>
      </c>
      <c r="B35" s="73" t="s">
        <v>419</v>
      </c>
      <c r="C35" s="73" t="s">
        <v>420</v>
      </c>
      <c r="D35" s="74" t="s">
        <v>272</v>
      </c>
      <c r="E35" s="146" t="s">
        <v>273</v>
      </c>
      <c r="F35" s="70" t="s">
        <v>274</v>
      </c>
      <c r="G35" s="148" t="s">
        <v>275</v>
      </c>
      <c r="H35" s="79"/>
      <c r="I35" s="67"/>
      <c r="J35" s="67"/>
      <c r="K35" s="74" t="s">
        <v>191</v>
      </c>
    </row>
    <row r="36" spans="1:11">
      <c r="A36" s="72"/>
      <c r="B36" s="68"/>
      <c r="H36" s="79"/>
      <c r="I36" s="67"/>
      <c r="J36" s="67"/>
      <c r="K36" s="74" t="s">
        <v>351</v>
      </c>
    </row>
    <row r="37" spans="1:11">
      <c r="A37" s="72"/>
      <c r="B37" s="68"/>
      <c r="H37" s="79"/>
      <c r="I37" s="67"/>
      <c r="J37" s="67"/>
      <c r="K37" s="74" t="s">
        <v>345</v>
      </c>
    </row>
    <row r="38" spans="1:11">
      <c r="A38" s="72"/>
      <c r="B38" s="68"/>
      <c r="H38" s="79"/>
      <c r="I38" s="67"/>
      <c r="J38" s="67"/>
      <c r="K38" s="74" t="s">
        <v>421</v>
      </c>
    </row>
    <row r="39" spans="1:11">
      <c r="A39" s="72"/>
      <c r="B39" s="68"/>
      <c r="H39" s="79"/>
      <c r="I39" s="67"/>
      <c r="J39" s="67"/>
      <c r="K39" s="74" t="s">
        <v>390</v>
      </c>
    </row>
    <row r="40" spans="1:11">
      <c r="A40" s="72"/>
      <c r="B40" s="68"/>
      <c r="H40" s="79"/>
      <c r="I40" s="67"/>
      <c r="J40" s="67"/>
      <c r="K40" s="74" t="s">
        <v>372</v>
      </c>
    </row>
    <row r="41" spans="8:11">
      <c r="H41" s="79"/>
      <c r="I41" s="67"/>
      <c r="J41" s="67"/>
      <c r="K41" s="74" t="s">
        <v>362</v>
      </c>
    </row>
    <row r="42" spans="8:11">
      <c r="H42" s="79"/>
      <c r="I42" s="67"/>
      <c r="J42" s="67"/>
      <c r="K42" s="74" t="s">
        <v>267</v>
      </c>
    </row>
    <row r="43" spans="8:11">
      <c r="H43" s="79"/>
      <c r="I43" s="67"/>
      <c r="J43" s="67"/>
      <c r="K43" s="74" t="s">
        <v>219</v>
      </c>
    </row>
    <row r="44" spans="8:11">
      <c r="H44" s="79"/>
      <c r="I44" s="67"/>
      <c r="J44" s="67"/>
      <c r="K44" s="74" t="s">
        <v>191</v>
      </c>
    </row>
    <row r="45" spans="8:11">
      <c r="H45" s="79"/>
      <c r="I45" s="67"/>
      <c r="J45" s="67"/>
      <c r="K45" s="74" t="s">
        <v>351</v>
      </c>
    </row>
    <row r="46" spans="8:11">
      <c r="H46" s="79"/>
      <c r="I46" s="67"/>
      <c r="J46" s="67"/>
      <c r="K46" s="74" t="s">
        <v>362</v>
      </c>
    </row>
    <row r="47" spans="8:11">
      <c r="H47" s="79"/>
      <c r="I47" s="67"/>
      <c r="J47" s="67"/>
      <c r="K47" s="74" t="s">
        <v>251</v>
      </c>
    </row>
    <row r="48" spans="8:11">
      <c r="H48" s="79"/>
      <c r="I48" s="67"/>
      <c r="J48" s="67"/>
      <c r="K48" s="74" t="s">
        <v>387</v>
      </c>
    </row>
    <row r="49" spans="8:11">
      <c r="H49" s="79"/>
      <c r="I49" s="67"/>
      <c r="J49" s="67"/>
      <c r="K49" s="74" t="s">
        <v>345</v>
      </c>
    </row>
    <row r="50" spans="8:11">
      <c r="H50" s="79"/>
      <c r="I50" s="67"/>
      <c r="J50" s="67"/>
      <c r="K50" s="74" t="s">
        <v>191</v>
      </c>
    </row>
    <row r="51" spans="8:11">
      <c r="H51" s="79"/>
      <c r="I51" s="67"/>
      <c r="J51" s="67"/>
      <c r="K51" s="74" t="s">
        <v>422</v>
      </c>
    </row>
    <row r="52" spans="8:11">
      <c r="H52" s="79"/>
      <c r="I52" s="67"/>
      <c r="J52" s="67"/>
      <c r="K52" s="74" t="s">
        <v>362</v>
      </c>
    </row>
    <row r="53" spans="8:11">
      <c r="H53" s="79"/>
      <c r="I53" s="67"/>
      <c r="J53" s="67"/>
      <c r="K53" s="74" t="s">
        <v>423</v>
      </c>
    </row>
    <row r="54" spans="8:11">
      <c r="H54" s="79"/>
      <c r="I54" s="67"/>
      <c r="J54" s="67"/>
      <c r="K54" s="74" t="s">
        <v>351</v>
      </c>
    </row>
    <row r="55" spans="8:11">
      <c r="H55" s="79"/>
      <c r="I55" s="67"/>
      <c r="J55" s="67"/>
      <c r="K55" s="74" t="s">
        <v>369</v>
      </c>
    </row>
    <row r="56" spans="8:11">
      <c r="H56" s="79"/>
      <c r="I56" s="67"/>
      <c r="J56" s="67"/>
      <c r="K56" s="74" t="s">
        <v>387</v>
      </c>
    </row>
    <row r="57" spans="8:11">
      <c r="H57" s="79"/>
      <c r="I57" s="67"/>
      <c r="J57" s="67"/>
      <c r="K57" s="74" t="s">
        <v>191</v>
      </c>
    </row>
    <row r="58" spans="8:11">
      <c r="H58" s="79"/>
      <c r="I58" s="67"/>
      <c r="J58" s="67"/>
      <c r="K58" s="74" t="s">
        <v>351</v>
      </c>
    </row>
    <row r="59" spans="8:11">
      <c r="H59" s="79"/>
      <c r="I59" s="67"/>
      <c r="J59" s="67"/>
      <c r="K59" s="74" t="s">
        <v>348</v>
      </c>
    </row>
    <row r="60" spans="8:11">
      <c r="H60" s="79"/>
      <c r="I60" s="67"/>
      <c r="J60" s="67"/>
      <c r="K60" s="74" t="s">
        <v>191</v>
      </c>
    </row>
    <row r="61" spans="8:11">
      <c r="H61" s="79"/>
      <c r="I61" s="67"/>
      <c r="J61" s="67"/>
      <c r="K61" s="74" t="s">
        <v>423</v>
      </c>
    </row>
    <row r="62" spans="8:11">
      <c r="H62" s="79"/>
      <c r="I62" s="67"/>
      <c r="J62" s="67"/>
      <c r="K62" s="74" t="s">
        <v>351</v>
      </c>
    </row>
    <row r="63" spans="8:11">
      <c r="H63" s="79"/>
      <c r="I63" s="67"/>
      <c r="J63" s="67"/>
      <c r="K63" s="74" t="s">
        <v>362</v>
      </c>
    </row>
    <row r="64" spans="8:11">
      <c r="H64" s="79"/>
      <c r="I64" s="67"/>
      <c r="J64" s="67"/>
      <c r="K64" s="74" t="s">
        <v>348</v>
      </c>
    </row>
    <row r="65" spans="8:11">
      <c r="H65" s="79"/>
      <c r="I65" s="67"/>
      <c r="J65" s="67"/>
      <c r="K65" s="74" t="s">
        <v>424</v>
      </c>
    </row>
    <row r="66" spans="8:11">
      <c r="H66" s="79"/>
      <c r="I66" s="67"/>
      <c r="J66" s="67"/>
      <c r="K66" s="74" t="s">
        <v>387</v>
      </c>
    </row>
    <row r="67" spans="8:11">
      <c r="H67" s="79"/>
      <c r="I67" s="67"/>
      <c r="J67" s="67"/>
      <c r="K67" s="74" t="s">
        <v>251</v>
      </c>
    </row>
    <row r="68" spans="8:11">
      <c r="H68" s="79"/>
      <c r="I68" s="67"/>
      <c r="J68" s="67"/>
      <c r="K68" s="74" t="s">
        <v>267</v>
      </c>
    </row>
    <row r="69" spans="8:11">
      <c r="H69" s="79"/>
      <c r="I69" s="67"/>
      <c r="J69" s="67"/>
      <c r="K69" s="74" t="s">
        <v>345</v>
      </c>
    </row>
    <row r="70" spans="8:11">
      <c r="H70" s="79"/>
      <c r="I70" s="67"/>
      <c r="J70" s="67"/>
      <c r="K70" s="74" t="s">
        <v>179</v>
      </c>
    </row>
    <row r="71" spans="8:11">
      <c r="H71" s="79"/>
      <c r="I71" s="67"/>
      <c r="J71" s="67"/>
      <c r="K71" s="74" t="s">
        <v>369</v>
      </c>
    </row>
    <row r="72" spans="8:11">
      <c r="H72" s="79"/>
      <c r="I72" s="67"/>
      <c r="J72" s="67"/>
      <c r="K72" s="74" t="s">
        <v>251</v>
      </c>
    </row>
    <row r="73" spans="8:11">
      <c r="H73" s="79"/>
      <c r="I73" s="67"/>
      <c r="J73" s="67"/>
      <c r="K73" s="74" t="s">
        <v>351</v>
      </c>
    </row>
    <row r="74" spans="8:11">
      <c r="H74" s="79"/>
      <c r="I74" s="67"/>
      <c r="J74" s="67"/>
      <c r="K74" s="74" t="s">
        <v>345</v>
      </c>
    </row>
    <row r="75" spans="8:11">
      <c r="H75" s="79"/>
      <c r="I75" s="67"/>
      <c r="J75" s="67"/>
      <c r="K75" s="74" t="s">
        <v>359</v>
      </c>
    </row>
    <row r="76" spans="8:11">
      <c r="H76" s="79"/>
      <c r="I76" s="67"/>
      <c r="J76" s="67"/>
      <c r="K76" s="74" t="s">
        <v>351</v>
      </c>
    </row>
    <row r="77" spans="8:11">
      <c r="H77" s="79"/>
      <c r="I77" s="67"/>
      <c r="J77" s="67"/>
      <c r="K77" s="74" t="s">
        <v>251</v>
      </c>
    </row>
    <row r="78" spans="8:11">
      <c r="H78" s="79"/>
      <c r="I78" s="67"/>
      <c r="J78" s="67"/>
      <c r="K78" s="74" t="s">
        <v>345</v>
      </c>
    </row>
    <row r="79" spans="8:11">
      <c r="H79" s="79"/>
      <c r="I79" s="67"/>
      <c r="J79" s="67"/>
      <c r="K79" s="74" t="s">
        <v>362</v>
      </c>
    </row>
    <row r="80" spans="8:11">
      <c r="H80" s="79"/>
      <c r="I80" s="67"/>
      <c r="J80" s="67"/>
      <c r="K80" s="74" t="s">
        <v>211</v>
      </c>
    </row>
    <row r="81" spans="8:11">
      <c r="H81" s="79"/>
      <c r="I81" s="67"/>
      <c r="J81" s="67"/>
      <c r="K81" s="74" t="s">
        <v>345</v>
      </c>
    </row>
    <row r="82" spans="8:11">
      <c r="H82" s="79"/>
      <c r="I82" s="67"/>
      <c r="J82" s="67"/>
      <c r="K82" s="74" t="s">
        <v>372</v>
      </c>
    </row>
    <row r="83" spans="8:11">
      <c r="H83" s="79"/>
      <c r="I83" s="67"/>
      <c r="J83" s="67"/>
      <c r="K83" s="74" t="s">
        <v>267</v>
      </c>
    </row>
    <row r="84" spans="8:11">
      <c r="H84" s="79"/>
      <c r="I84" s="67"/>
      <c r="J84" s="67"/>
      <c r="K84" s="74" t="s">
        <v>422</v>
      </c>
    </row>
    <row r="85" spans="8:11">
      <c r="H85" s="79"/>
      <c r="I85" s="67"/>
      <c r="J85" s="67"/>
      <c r="K85" s="74" t="s">
        <v>219</v>
      </c>
    </row>
    <row r="86" spans="8:11">
      <c r="H86" s="79"/>
      <c r="I86" s="67"/>
      <c r="J86" s="67"/>
      <c r="K86" s="74" t="s">
        <v>351</v>
      </c>
    </row>
    <row r="87" spans="8:11">
      <c r="H87" s="79"/>
      <c r="I87" s="67"/>
      <c r="J87" s="67"/>
      <c r="K87" s="74" t="s">
        <v>191</v>
      </c>
    </row>
    <row r="88" spans="8:11">
      <c r="H88" s="79"/>
      <c r="I88" s="67"/>
      <c r="J88" s="67"/>
      <c r="K88" s="74" t="s">
        <v>345</v>
      </c>
    </row>
    <row r="89" spans="8:11">
      <c r="H89" s="79"/>
      <c r="I89" s="67"/>
      <c r="J89" s="67"/>
      <c r="K89" s="74" t="s">
        <v>179</v>
      </c>
    </row>
    <row r="90" spans="8:11">
      <c r="H90" s="79"/>
      <c r="I90" s="67"/>
      <c r="J90" s="67"/>
      <c r="K90" s="74" t="s">
        <v>191</v>
      </c>
    </row>
    <row r="91" spans="8:11">
      <c r="H91" s="79"/>
      <c r="I91" s="67"/>
      <c r="J91" s="67"/>
      <c r="K91" s="74" t="s">
        <v>351</v>
      </c>
    </row>
    <row r="92" spans="8:11">
      <c r="H92" s="79"/>
      <c r="I92" s="67"/>
      <c r="J92" s="67"/>
      <c r="K92" s="74" t="s">
        <v>164</v>
      </c>
    </row>
    <row r="93" spans="8:11">
      <c r="H93" s="79"/>
      <c r="I93" s="67"/>
      <c r="J93" s="67"/>
      <c r="K93" s="74" t="s">
        <v>372</v>
      </c>
    </row>
    <row r="94" spans="8:11">
      <c r="H94" s="79"/>
      <c r="I94" s="67"/>
      <c r="J94" s="67"/>
      <c r="K94" s="74" t="s">
        <v>267</v>
      </c>
    </row>
    <row r="95" spans="8:11">
      <c r="H95" s="79"/>
      <c r="I95" s="67"/>
      <c r="J95" s="67"/>
      <c r="K95" s="74" t="s">
        <v>219</v>
      </c>
    </row>
    <row r="96" spans="8:11">
      <c r="H96" s="79"/>
      <c r="I96" s="67"/>
      <c r="J96" s="67"/>
      <c r="K96" s="74" t="s">
        <v>345</v>
      </c>
    </row>
    <row r="97" spans="8:11">
      <c r="H97" s="79"/>
      <c r="I97" s="67"/>
      <c r="J97" s="67"/>
      <c r="K97" s="74" t="s">
        <v>422</v>
      </c>
    </row>
    <row r="98" spans="8:11">
      <c r="H98" s="79"/>
      <c r="I98" s="67"/>
      <c r="J98" s="67"/>
      <c r="K98" s="74" t="s">
        <v>351</v>
      </c>
    </row>
    <row r="99" spans="8:11">
      <c r="H99" s="79"/>
      <c r="I99" s="67"/>
      <c r="J99" s="67"/>
      <c r="K99" s="74" t="s">
        <v>351</v>
      </c>
    </row>
    <row r="100" spans="8:11">
      <c r="H100" s="79"/>
      <c r="I100" s="67"/>
      <c r="J100" s="67"/>
      <c r="K100" s="74" t="s">
        <v>348</v>
      </c>
    </row>
    <row r="101" spans="8:11">
      <c r="H101" s="79"/>
      <c r="I101" s="67"/>
      <c r="J101" s="67"/>
      <c r="K101" s="74" t="s">
        <v>351</v>
      </c>
    </row>
    <row r="102" spans="8:11">
      <c r="H102" s="79"/>
      <c r="I102" s="67"/>
      <c r="J102" s="67"/>
      <c r="K102" s="74" t="s">
        <v>251</v>
      </c>
    </row>
    <row r="103" spans="8:11">
      <c r="H103" s="79"/>
      <c r="I103" s="67"/>
      <c r="J103" s="67"/>
      <c r="K103" s="74" t="s">
        <v>423</v>
      </c>
    </row>
    <row r="104" spans="8:11">
      <c r="H104" s="79"/>
      <c r="I104" s="67"/>
      <c r="J104" s="67"/>
      <c r="K104" s="74" t="s">
        <v>351</v>
      </c>
    </row>
    <row r="105" spans="8:11">
      <c r="H105" s="79"/>
      <c r="I105" s="67"/>
      <c r="J105" s="67"/>
      <c r="K105" s="74" t="s">
        <v>425</v>
      </c>
    </row>
    <row r="106" spans="8:11">
      <c r="H106" s="79"/>
      <c r="I106" s="67"/>
      <c r="J106" s="67"/>
      <c r="K106" s="74" t="s">
        <v>179</v>
      </c>
    </row>
    <row r="107" spans="8:11">
      <c r="H107" s="79"/>
      <c r="I107" s="67"/>
      <c r="J107" s="67"/>
      <c r="K107" s="74" t="s">
        <v>426</v>
      </c>
    </row>
    <row r="108" spans="8:11">
      <c r="H108" s="79"/>
      <c r="I108" s="67"/>
      <c r="J108" s="67"/>
      <c r="K108" s="74" t="s">
        <v>422</v>
      </c>
    </row>
    <row r="109" spans="8:11">
      <c r="H109" s="79"/>
      <c r="I109" s="67"/>
      <c r="J109" s="67"/>
      <c r="K109" s="74" t="s">
        <v>267</v>
      </c>
    </row>
    <row r="110" spans="8:11">
      <c r="H110" s="79"/>
      <c r="I110" s="67"/>
      <c r="J110" s="67"/>
      <c r="K110" s="74" t="s">
        <v>164</v>
      </c>
    </row>
    <row r="111" spans="8:11">
      <c r="H111" s="79"/>
      <c r="I111" s="67"/>
      <c r="J111" s="67"/>
      <c r="K111" s="74" t="s">
        <v>351</v>
      </c>
    </row>
    <row r="112" spans="8:11">
      <c r="H112" s="79"/>
      <c r="I112" s="67"/>
      <c r="J112" s="67"/>
      <c r="K112" s="74" t="s">
        <v>164</v>
      </c>
    </row>
    <row r="113" spans="8:11">
      <c r="H113" s="79"/>
      <c r="I113" s="67"/>
      <c r="J113" s="67"/>
      <c r="K113" s="74" t="s">
        <v>351</v>
      </c>
    </row>
    <row r="114" spans="8:11">
      <c r="H114" s="79"/>
      <c r="I114" s="67"/>
      <c r="J114" s="67"/>
      <c r="K114" s="74" t="s">
        <v>422</v>
      </c>
    </row>
    <row r="115" spans="8:11">
      <c r="H115" s="79"/>
      <c r="I115" s="67"/>
      <c r="J115" s="67"/>
      <c r="K115" s="74" t="s">
        <v>211</v>
      </c>
    </row>
    <row r="116" spans="8:11">
      <c r="H116" s="79"/>
      <c r="I116" s="67"/>
      <c r="J116" s="67"/>
      <c r="K116" s="74" t="s">
        <v>423</v>
      </c>
    </row>
    <row r="117" spans="8:11">
      <c r="H117" s="79"/>
      <c r="I117" s="67"/>
      <c r="J117" s="67"/>
      <c r="K117" s="74" t="s">
        <v>422</v>
      </c>
    </row>
    <row r="118" spans="8:11">
      <c r="H118" s="79"/>
      <c r="I118" s="67"/>
      <c r="J118" s="67"/>
      <c r="K118" s="74" t="s">
        <v>362</v>
      </c>
    </row>
    <row r="119" spans="8:11">
      <c r="H119" s="79"/>
      <c r="I119" s="67"/>
      <c r="J119" s="67"/>
      <c r="K119" s="74" t="s">
        <v>351</v>
      </c>
    </row>
    <row r="120" spans="8:11">
      <c r="H120" s="79"/>
      <c r="I120" s="67"/>
      <c r="J120" s="67"/>
      <c r="K120" s="74" t="s">
        <v>219</v>
      </c>
    </row>
    <row r="121" spans="8:11">
      <c r="H121" s="79"/>
      <c r="I121" s="67"/>
      <c r="J121" s="67"/>
      <c r="K121" s="74" t="s">
        <v>164</v>
      </c>
    </row>
    <row r="122" spans="8:11">
      <c r="H122" s="79"/>
      <c r="I122" s="67"/>
      <c r="J122" s="67"/>
      <c r="K122" s="74" t="s">
        <v>372</v>
      </c>
    </row>
    <row r="123" spans="8:11">
      <c r="H123" s="79"/>
      <c r="I123" s="67"/>
      <c r="J123" s="67"/>
      <c r="K123" s="74" t="s">
        <v>191</v>
      </c>
    </row>
    <row r="124" spans="8:11">
      <c r="H124" s="79"/>
      <c r="I124" s="67"/>
      <c r="J124" s="67"/>
      <c r="K124" s="74" t="s">
        <v>351</v>
      </c>
    </row>
    <row r="125" spans="8:11">
      <c r="H125" s="81"/>
      <c r="I125" s="67"/>
      <c r="J125" s="67"/>
      <c r="K125" s="74" t="s">
        <v>423</v>
      </c>
    </row>
    <row r="126" spans="8:11">
      <c r="H126" s="77"/>
      <c r="I126" s="67"/>
      <c r="J126" s="67"/>
      <c r="K126" s="74" t="s">
        <v>372</v>
      </c>
    </row>
    <row r="127" spans="8:11">
      <c r="H127" s="77"/>
      <c r="I127" s="67"/>
      <c r="J127" s="67"/>
      <c r="K127" s="74" t="s">
        <v>422</v>
      </c>
    </row>
    <row r="128" spans="8:11">
      <c r="H128" s="77"/>
      <c r="I128" s="67"/>
      <c r="J128" s="67"/>
      <c r="K128" s="74" t="s">
        <v>348</v>
      </c>
    </row>
    <row r="129" spans="8:11">
      <c r="H129" s="77"/>
      <c r="I129" s="67"/>
      <c r="J129" s="67"/>
      <c r="K129" s="74" t="s">
        <v>351</v>
      </c>
    </row>
    <row r="130" spans="8:11">
      <c r="H130" s="77"/>
      <c r="I130" s="67"/>
      <c r="J130" s="67"/>
      <c r="K130" s="74" t="s">
        <v>211</v>
      </c>
    </row>
    <row r="131" spans="8:11">
      <c r="H131" s="77"/>
      <c r="I131" s="67"/>
      <c r="J131" s="67"/>
      <c r="K131" s="74" t="s">
        <v>362</v>
      </c>
    </row>
    <row r="132" spans="8:11">
      <c r="H132" s="77"/>
      <c r="I132" s="67"/>
      <c r="J132" s="67"/>
      <c r="K132" s="74" t="s">
        <v>427</v>
      </c>
    </row>
    <row r="133" spans="8:11">
      <c r="H133" s="77"/>
      <c r="I133" s="67"/>
      <c r="J133" s="67"/>
      <c r="K133" s="74" t="s">
        <v>428</v>
      </c>
    </row>
    <row r="134" spans="8:11">
      <c r="H134" s="79"/>
      <c r="I134" s="67"/>
      <c r="J134" s="67"/>
      <c r="K134" s="74" t="s">
        <v>267</v>
      </c>
    </row>
    <row r="135" spans="8:11">
      <c r="H135" s="79"/>
      <c r="I135" s="67"/>
      <c r="J135" s="67"/>
      <c r="K135" s="74" t="s">
        <v>219</v>
      </c>
    </row>
    <row r="136" spans="8:11">
      <c r="H136" s="79"/>
      <c r="I136" s="67"/>
      <c r="J136" s="67"/>
      <c r="K136" s="74" t="s">
        <v>390</v>
      </c>
    </row>
    <row r="137" spans="8:11">
      <c r="H137" s="79"/>
      <c r="I137" s="67"/>
      <c r="J137" s="67"/>
      <c r="K137" s="74" t="s">
        <v>267</v>
      </c>
    </row>
    <row r="138" spans="8:11">
      <c r="H138" s="79"/>
      <c r="I138" s="67"/>
      <c r="J138" s="67"/>
      <c r="K138" s="74" t="s">
        <v>351</v>
      </c>
    </row>
    <row r="139" spans="8:11">
      <c r="H139" s="79"/>
      <c r="I139" s="67"/>
      <c r="J139" s="67"/>
      <c r="K139" s="74" t="s">
        <v>164</v>
      </c>
    </row>
    <row r="140" spans="8:11">
      <c r="H140" s="79"/>
      <c r="I140" s="67"/>
      <c r="J140" s="67"/>
      <c r="K140" s="74" t="s">
        <v>421</v>
      </c>
    </row>
    <row r="141" spans="8:11">
      <c r="H141" s="79"/>
      <c r="I141" s="67"/>
      <c r="J141" s="67"/>
      <c r="K141" s="74" t="s">
        <v>351</v>
      </c>
    </row>
    <row r="142" spans="8:11">
      <c r="H142" s="79"/>
      <c r="I142" s="67"/>
      <c r="J142" s="67"/>
      <c r="K142" s="74" t="s">
        <v>351</v>
      </c>
    </row>
    <row r="143" spans="8:11">
      <c r="H143" s="79"/>
      <c r="I143" s="67"/>
      <c r="J143" s="67"/>
      <c r="K143" s="74" t="s">
        <v>348</v>
      </c>
    </row>
    <row r="144" spans="8:11">
      <c r="H144" s="79"/>
      <c r="I144" s="67"/>
      <c r="J144" s="67"/>
      <c r="K144" s="74" t="s">
        <v>372</v>
      </c>
    </row>
    <row r="145" spans="8:11">
      <c r="H145" s="79"/>
      <c r="I145" s="67"/>
      <c r="J145" s="67"/>
      <c r="K145" s="74" t="s">
        <v>219</v>
      </c>
    </row>
    <row r="146" spans="8:11">
      <c r="H146" s="79"/>
      <c r="I146" s="67"/>
      <c r="J146" s="67"/>
      <c r="K146" s="74" t="s">
        <v>144</v>
      </c>
    </row>
    <row r="147" spans="8:11">
      <c r="H147" s="79"/>
      <c r="I147" s="67"/>
      <c r="J147" s="67"/>
      <c r="K147" s="74" t="s">
        <v>351</v>
      </c>
    </row>
    <row r="148" spans="8:11">
      <c r="H148" s="79"/>
      <c r="I148" s="67"/>
      <c r="J148" s="67"/>
      <c r="K148" s="74" t="s">
        <v>164</v>
      </c>
    </row>
    <row r="149" spans="8:11">
      <c r="H149" s="79"/>
      <c r="I149" s="67"/>
      <c r="J149" s="67"/>
      <c r="K149" s="74" t="s">
        <v>267</v>
      </c>
    </row>
    <row r="150" spans="8:11">
      <c r="H150" s="79"/>
      <c r="I150" s="67"/>
      <c r="J150" s="67"/>
      <c r="K150" s="74" t="s">
        <v>351</v>
      </c>
    </row>
    <row r="151" spans="8:11">
      <c r="H151" s="79"/>
      <c r="I151" s="67"/>
      <c r="J151" s="67"/>
      <c r="K151" s="74" t="s">
        <v>251</v>
      </c>
    </row>
    <row r="152" spans="8:11">
      <c r="H152" s="79"/>
      <c r="I152" s="67"/>
      <c r="J152" s="67"/>
      <c r="K152" s="74" t="s">
        <v>164</v>
      </c>
    </row>
    <row r="153" spans="8:11">
      <c r="H153" s="79"/>
      <c r="I153" s="67"/>
      <c r="J153" s="67"/>
      <c r="K153" s="74" t="s">
        <v>362</v>
      </c>
    </row>
    <row r="154" spans="8:11">
      <c r="H154" s="79"/>
      <c r="I154" s="67"/>
      <c r="J154" s="67"/>
      <c r="K154" s="74" t="s">
        <v>351</v>
      </c>
    </row>
    <row r="155" spans="8:11">
      <c r="H155" s="79"/>
      <c r="I155" s="67"/>
      <c r="J155" s="67"/>
      <c r="K155" s="74" t="s">
        <v>425</v>
      </c>
    </row>
    <row r="156" spans="8:11">
      <c r="H156" s="79"/>
      <c r="I156" s="67"/>
      <c r="J156" s="67"/>
      <c r="K156" s="74" t="s">
        <v>164</v>
      </c>
    </row>
    <row r="157" spans="8:11">
      <c r="H157" s="79"/>
      <c r="I157" s="67"/>
      <c r="J157" s="67"/>
      <c r="K157" s="74" t="s">
        <v>422</v>
      </c>
    </row>
    <row r="158" spans="8:11">
      <c r="H158" s="79"/>
      <c r="I158" s="67"/>
      <c r="J158" s="67"/>
      <c r="K158" s="74" t="s">
        <v>351</v>
      </c>
    </row>
    <row r="159" spans="8:11">
      <c r="H159" s="79"/>
      <c r="I159" s="67"/>
      <c r="J159" s="67"/>
      <c r="K159" s="74" t="s">
        <v>179</v>
      </c>
    </row>
    <row r="160" spans="8:11">
      <c r="H160" s="79"/>
      <c r="I160" s="67"/>
      <c r="J160" s="67"/>
      <c r="K160" s="74" t="s">
        <v>351</v>
      </c>
    </row>
    <row r="161" spans="8:11">
      <c r="H161" s="79"/>
      <c r="I161" s="67"/>
      <c r="J161" s="67"/>
      <c r="K161" s="74" t="s">
        <v>251</v>
      </c>
    </row>
    <row r="162" spans="8:11">
      <c r="H162" s="79"/>
      <c r="I162" s="67"/>
      <c r="J162" s="67"/>
      <c r="K162" s="74" t="s">
        <v>362</v>
      </c>
    </row>
    <row r="163" spans="8:11">
      <c r="H163" s="79"/>
      <c r="I163" s="67"/>
      <c r="J163" s="67"/>
      <c r="K163" s="74" t="s">
        <v>351</v>
      </c>
    </row>
    <row r="164" spans="8:11">
      <c r="H164" s="79"/>
      <c r="I164" s="67"/>
      <c r="J164" s="67"/>
      <c r="K164" s="74" t="s">
        <v>423</v>
      </c>
    </row>
    <row r="165" spans="8:11">
      <c r="H165" s="79"/>
      <c r="I165" s="67"/>
      <c r="J165" s="67"/>
      <c r="K165" s="74" t="s">
        <v>211</v>
      </c>
    </row>
    <row r="166" spans="8:11">
      <c r="H166" s="79"/>
      <c r="I166" s="67"/>
      <c r="J166" s="67"/>
      <c r="K166" s="74" t="s">
        <v>351</v>
      </c>
    </row>
    <row r="167" spans="8:11">
      <c r="H167" s="79"/>
      <c r="I167" s="67"/>
      <c r="J167" s="67"/>
      <c r="K167" s="74" t="s">
        <v>345</v>
      </c>
    </row>
    <row r="168" spans="8:11">
      <c r="H168" s="79"/>
      <c r="I168" s="67"/>
      <c r="J168" s="67"/>
      <c r="K168" s="74" t="s">
        <v>179</v>
      </c>
    </row>
    <row r="169" spans="8:11">
      <c r="H169" s="79"/>
      <c r="I169" s="67"/>
      <c r="J169" s="67"/>
      <c r="K169" s="74" t="s">
        <v>191</v>
      </c>
    </row>
    <row r="170" spans="8:11">
      <c r="H170" s="79"/>
      <c r="I170" s="67"/>
      <c r="J170" s="67"/>
      <c r="K170" s="74" t="s">
        <v>219</v>
      </c>
    </row>
    <row r="171" spans="8:11">
      <c r="H171" s="79"/>
      <c r="I171" s="67"/>
      <c r="J171" s="67"/>
      <c r="K171" s="74" t="s">
        <v>422</v>
      </c>
    </row>
    <row r="172" spans="8:11">
      <c r="H172" s="79"/>
      <c r="I172" s="67"/>
      <c r="J172" s="67"/>
      <c r="K172" s="74" t="s">
        <v>351</v>
      </c>
    </row>
    <row r="173" spans="8:11">
      <c r="H173" s="79"/>
      <c r="I173" s="67"/>
      <c r="J173" s="67"/>
      <c r="K173" s="74" t="s">
        <v>429</v>
      </c>
    </row>
    <row r="174" spans="8:11">
      <c r="H174" s="79"/>
      <c r="I174" s="67"/>
      <c r="J174" s="67"/>
      <c r="K174" s="74" t="s">
        <v>164</v>
      </c>
    </row>
    <row r="175" spans="8:11">
      <c r="H175" s="79"/>
      <c r="I175" s="67"/>
      <c r="J175" s="67"/>
      <c r="K175" s="74" t="s">
        <v>345</v>
      </c>
    </row>
    <row r="176" spans="8:11">
      <c r="H176" s="79"/>
      <c r="I176" s="67"/>
      <c r="J176" s="67"/>
      <c r="K176" s="74" t="s">
        <v>428</v>
      </c>
    </row>
    <row r="177" spans="8:11">
      <c r="H177" s="79"/>
      <c r="I177" s="67"/>
      <c r="J177" s="67"/>
      <c r="K177" s="74" t="s">
        <v>351</v>
      </c>
    </row>
    <row r="178" spans="8:11">
      <c r="H178" s="79"/>
      <c r="I178" s="67"/>
      <c r="J178" s="67"/>
      <c r="K178" s="74" t="s">
        <v>359</v>
      </c>
    </row>
    <row r="179" spans="8:11">
      <c r="H179" s="79"/>
      <c r="I179" s="67"/>
      <c r="J179" s="67"/>
      <c r="K179" s="74" t="s">
        <v>430</v>
      </c>
    </row>
    <row r="180" spans="8:11">
      <c r="H180" s="79"/>
      <c r="I180" s="67"/>
      <c r="J180" s="67"/>
      <c r="K180" s="74" t="s">
        <v>211</v>
      </c>
    </row>
    <row r="181" spans="8:11">
      <c r="H181" s="79"/>
      <c r="I181" s="67"/>
      <c r="J181" s="67"/>
      <c r="K181" s="74" t="s">
        <v>351</v>
      </c>
    </row>
    <row r="182" spans="8:11">
      <c r="H182" s="79"/>
      <c r="I182" s="67"/>
      <c r="J182" s="67"/>
      <c r="K182" s="74" t="s">
        <v>427</v>
      </c>
    </row>
    <row r="183" spans="8:11">
      <c r="H183" s="79"/>
      <c r="I183" s="67"/>
      <c r="J183" s="67"/>
      <c r="K183" s="74" t="s">
        <v>179</v>
      </c>
    </row>
    <row r="184" spans="8:11">
      <c r="H184" s="79"/>
      <c r="I184" s="67"/>
      <c r="J184" s="67"/>
      <c r="K184" s="74" t="s">
        <v>422</v>
      </c>
    </row>
    <row r="185" spans="8:11">
      <c r="H185" s="79"/>
      <c r="I185" s="67"/>
      <c r="J185" s="67"/>
      <c r="K185" s="74" t="s">
        <v>219</v>
      </c>
    </row>
    <row r="186" spans="8:11">
      <c r="H186" s="79"/>
      <c r="I186" s="67"/>
      <c r="J186" s="67"/>
      <c r="K186" s="74" t="s">
        <v>351</v>
      </c>
    </row>
    <row r="187" spans="8:11">
      <c r="H187" s="79"/>
      <c r="I187" s="67"/>
      <c r="J187" s="67"/>
      <c r="K187" s="74" t="s">
        <v>390</v>
      </c>
    </row>
    <row r="188" spans="8:11">
      <c r="H188" s="79"/>
      <c r="I188" s="67"/>
      <c r="J188" s="67"/>
      <c r="K188" s="74" t="s">
        <v>267</v>
      </c>
    </row>
    <row r="189" spans="8:11">
      <c r="H189" s="79"/>
      <c r="I189" s="67"/>
      <c r="J189" s="67"/>
      <c r="K189" s="74" t="s">
        <v>422</v>
      </c>
    </row>
    <row r="190" spans="8:11">
      <c r="H190" s="79"/>
      <c r="I190" s="67"/>
      <c r="J190" s="67"/>
      <c r="K190" s="74" t="s">
        <v>251</v>
      </c>
    </row>
    <row r="191" spans="8:11">
      <c r="H191" s="79"/>
      <c r="I191" s="67"/>
      <c r="J191" s="67"/>
      <c r="K191" s="74" t="s">
        <v>372</v>
      </c>
    </row>
    <row r="192" spans="8:11">
      <c r="H192" s="79"/>
      <c r="I192" s="67"/>
      <c r="J192" s="67"/>
      <c r="K192" s="74" t="s">
        <v>267</v>
      </c>
    </row>
    <row r="193" spans="8:11">
      <c r="H193" s="79"/>
      <c r="I193" s="67"/>
      <c r="J193" s="67"/>
      <c r="K193" s="74" t="s">
        <v>267</v>
      </c>
    </row>
    <row r="194" spans="8:11">
      <c r="H194" s="79"/>
      <c r="I194" s="67"/>
      <c r="J194" s="67"/>
      <c r="K194" s="74" t="s">
        <v>164</v>
      </c>
    </row>
    <row r="195" spans="8:11">
      <c r="H195" s="79"/>
      <c r="I195" s="67"/>
      <c r="J195" s="67"/>
      <c r="K195" s="74" t="s">
        <v>219</v>
      </c>
    </row>
    <row r="196" spans="8:11">
      <c r="H196" s="79"/>
      <c r="I196" s="67"/>
      <c r="J196" s="67"/>
      <c r="K196" s="74" t="s">
        <v>351</v>
      </c>
    </row>
    <row r="197" spans="8:11">
      <c r="H197" s="79"/>
      <c r="I197" s="67"/>
      <c r="J197" s="67"/>
      <c r="K197" s="74" t="s">
        <v>390</v>
      </c>
    </row>
    <row r="198" spans="8:11">
      <c r="H198" s="79"/>
      <c r="I198" s="67"/>
      <c r="J198" s="67"/>
      <c r="K198" s="74" t="s">
        <v>251</v>
      </c>
    </row>
    <row r="199" spans="8:11">
      <c r="H199" s="79"/>
      <c r="I199" s="67"/>
      <c r="J199" s="67"/>
      <c r="K199" s="74" t="s">
        <v>362</v>
      </c>
    </row>
    <row r="200" spans="8:11">
      <c r="H200" s="79"/>
      <c r="I200" s="67"/>
      <c r="J200" s="67"/>
      <c r="K200" s="74" t="s">
        <v>422</v>
      </c>
    </row>
    <row r="201" spans="8:11">
      <c r="H201" s="79"/>
      <c r="I201" s="67"/>
      <c r="J201" s="67"/>
      <c r="K201" s="74" t="s">
        <v>351</v>
      </c>
    </row>
    <row r="202" spans="8:11">
      <c r="H202" s="79"/>
      <c r="I202" s="67"/>
      <c r="J202" s="67"/>
      <c r="K202" s="74" t="s">
        <v>362</v>
      </c>
    </row>
    <row r="203" spans="8:11">
      <c r="H203" s="79"/>
      <c r="I203" s="67"/>
      <c r="J203" s="67"/>
      <c r="K203" s="74" t="s">
        <v>164</v>
      </c>
    </row>
    <row r="204" spans="8:11">
      <c r="H204" s="79"/>
      <c r="I204" s="67"/>
      <c r="J204" s="67"/>
      <c r="K204" s="74" t="s">
        <v>267</v>
      </c>
    </row>
    <row r="205" spans="8:11">
      <c r="H205" s="79"/>
      <c r="I205" s="67"/>
      <c r="J205" s="67"/>
      <c r="K205" s="74" t="s">
        <v>425</v>
      </c>
    </row>
    <row r="206" spans="8:11">
      <c r="H206" s="79"/>
      <c r="I206" s="67"/>
      <c r="J206" s="67"/>
      <c r="K206" s="74" t="s">
        <v>430</v>
      </c>
    </row>
    <row r="207" spans="8:11">
      <c r="H207" s="79"/>
      <c r="I207" s="67"/>
      <c r="J207" s="67"/>
      <c r="K207" s="74" t="s">
        <v>422</v>
      </c>
    </row>
    <row r="208" spans="8:11">
      <c r="H208" s="79"/>
      <c r="I208" s="67"/>
      <c r="J208" s="67"/>
      <c r="K208" s="74" t="s">
        <v>351</v>
      </c>
    </row>
    <row r="209" spans="8:11">
      <c r="H209" s="79"/>
      <c r="I209" s="67"/>
      <c r="J209" s="67"/>
      <c r="K209" s="74" t="s">
        <v>390</v>
      </c>
    </row>
    <row r="210" spans="8:11">
      <c r="H210" s="79"/>
      <c r="I210" s="67"/>
      <c r="J210" s="67"/>
      <c r="K210" s="74" t="s">
        <v>351</v>
      </c>
    </row>
    <row r="211" spans="8:11">
      <c r="H211" s="79"/>
      <c r="I211" s="67"/>
      <c r="J211" s="67"/>
      <c r="K211" s="74" t="s">
        <v>191</v>
      </c>
    </row>
    <row r="212" spans="8:11">
      <c r="H212" s="79"/>
      <c r="I212" s="67"/>
      <c r="J212" s="67"/>
      <c r="K212" s="74" t="s">
        <v>164</v>
      </c>
    </row>
    <row r="213" spans="8:11">
      <c r="H213" s="79"/>
      <c r="I213" s="67"/>
      <c r="J213" s="67"/>
      <c r="K213" s="74" t="s">
        <v>362</v>
      </c>
    </row>
    <row r="214" spans="8:11">
      <c r="H214" s="79"/>
      <c r="I214" s="67"/>
      <c r="J214" s="67"/>
      <c r="K214" s="74" t="s">
        <v>351</v>
      </c>
    </row>
    <row r="215" spans="8:11">
      <c r="H215" s="79"/>
      <c r="I215" s="67"/>
      <c r="J215" s="67"/>
      <c r="K215" s="74" t="s">
        <v>211</v>
      </c>
    </row>
    <row r="216" spans="8:11">
      <c r="H216" s="79"/>
      <c r="I216" s="67"/>
      <c r="J216" s="67"/>
      <c r="K216" s="74" t="s">
        <v>423</v>
      </c>
    </row>
    <row r="217" spans="8:11">
      <c r="H217" s="79"/>
      <c r="I217" s="67"/>
      <c r="J217" s="67"/>
      <c r="K217" s="74" t="s">
        <v>183</v>
      </c>
    </row>
    <row r="218" spans="8:11">
      <c r="H218" s="79"/>
      <c r="I218" s="67"/>
      <c r="J218" s="67"/>
      <c r="K218" s="74" t="s">
        <v>345</v>
      </c>
    </row>
    <row r="219" spans="8:11">
      <c r="H219" s="79"/>
      <c r="I219" s="67"/>
      <c r="J219" s="67"/>
      <c r="K219" s="74" t="s">
        <v>351</v>
      </c>
    </row>
    <row r="220" spans="8:11">
      <c r="H220" s="79"/>
      <c r="I220" s="67"/>
      <c r="J220" s="67"/>
      <c r="K220" s="74" t="s">
        <v>219</v>
      </c>
    </row>
    <row r="221" spans="8:11">
      <c r="H221" s="79"/>
      <c r="I221" s="67"/>
      <c r="J221" s="67"/>
      <c r="K221" s="74" t="s">
        <v>423</v>
      </c>
    </row>
    <row r="222" spans="8:11">
      <c r="H222" s="79"/>
      <c r="I222" s="67"/>
      <c r="J222" s="67"/>
      <c r="K222" s="74" t="s">
        <v>267</v>
      </c>
    </row>
    <row r="223" spans="8:11">
      <c r="H223" s="79"/>
      <c r="I223" s="67"/>
      <c r="J223" s="67"/>
      <c r="K223" s="74" t="s">
        <v>267</v>
      </c>
    </row>
    <row r="224" spans="8:11">
      <c r="H224" s="79"/>
      <c r="I224" s="67"/>
      <c r="J224" s="67"/>
      <c r="K224" s="74" t="s">
        <v>362</v>
      </c>
    </row>
    <row r="225" spans="8:11">
      <c r="H225" s="79"/>
      <c r="I225" s="67"/>
      <c r="J225" s="67"/>
      <c r="K225" s="74" t="s">
        <v>345</v>
      </c>
    </row>
    <row r="226" spans="8:11">
      <c r="H226" s="79"/>
      <c r="I226" s="67"/>
      <c r="J226" s="67"/>
      <c r="K226" s="74" t="s">
        <v>191</v>
      </c>
    </row>
    <row r="227" spans="8:11">
      <c r="H227" s="79"/>
      <c r="I227" s="67"/>
      <c r="J227" s="67"/>
      <c r="K227" s="74" t="s">
        <v>267</v>
      </c>
    </row>
    <row r="228" spans="8:11">
      <c r="H228" s="79"/>
      <c r="I228" s="67"/>
      <c r="J228" s="67"/>
      <c r="K228" s="74" t="s">
        <v>351</v>
      </c>
    </row>
    <row r="229" spans="8:11">
      <c r="H229" s="79"/>
      <c r="I229" s="67"/>
      <c r="J229" s="67"/>
      <c r="K229" s="74" t="s">
        <v>164</v>
      </c>
    </row>
    <row r="230" spans="8:11">
      <c r="H230" s="79"/>
      <c r="I230" s="67"/>
      <c r="J230" s="67"/>
      <c r="K230" s="74" t="s">
        <v>219</v>
      </c>
    </row>
    <row r="231" spans="8:11">
      <c r="H231" s="79"/>
      <c r="I231" s="67"/>
      <c r="J231" s="67"/>
      <c r="K231" s="74" t="s">
        <v>422</v>
      </c>
    </row>
    <row r="232" spans="8:11">
      <c r="H232" s="79"/>
      <c r="I232" s="67"/>
      <c r="J232" s="67"/>
      <c r="K232" s="74" t="s">
        <v>345</v>
      </c>
    </row>
    <row r="233" spans="8:11">
      <c r="H233" s="79"/>
      <c r="I233" s="67"/>
      <c r="J233" s="67"/>
      <c r="K233" s="74" t="s">
        <v>351</v>
      </c>
    </row>
    <row r="234" spans="8:11">
      <c r="H234" s="79"/>
      <c r="I234" s="67"/>
      <c r="J234" s="67"/>
      <c r="K234" s="74" t="s">
        <v>179</v>
      </c>
    </row>
    <row r="235" spans="8:8">
      <c r="H235" s="79"/>
    </row>
    <row r="236" spans="8:8">
      <c r="H236" s="79"/>
    </row>
    <row r="237" spans="8:8">
      <c r="H237" s="79"/>
    </row>
    <row r="238" spans="8:8">
      <c r="H238" s="79"/>
    </row>
    <row r="239" spans="8:8">
      <c r="H239" s="79"/>
    </row>
    <row r="240" spans="8:8">
      <c r="H240" s="79"/>
    </row>
    <row r="241" spans="8:8">
      <c r="H241" s="79"/>
    </row>
    <row r="242" spans="8:8">
      <c r="H242" s="79"/>
    </row>
    <row r="243" spans="8:8">
      <c r="H243" s="79"/>
    </row>
    <row r="244" spans="8:8">
      <c r="H244" s="79"/>
    </row>
    <row r="245" spans="8:8">
      <c r="H245" s="79"/>
    </row>
    <row r="246" spans="8:8">
      <c r="H246" s="79"/>
    </row>
    <row r="247" spans="8:8">
      <c r="H247" s="79"/>
    </row>
    <row r="248" spans="8:8">
      <c r="H248" s="79"/>
    </row>
    <row r="249" spans="8:8">
      <c r="H249" s="79"/>
    </row>
    <row r="250" spans="8:8">
      <c r="H250" s="79"/>
    </row>
    <row r="251" spans="8:8">
      <c r="H251" s="81"/>
    </row>
    <row r="252" spans="8:8">
      <c r="H252" s="77"/>
    </row>
    <row r="253" spans="8:8">
      <c r="H253" s="77"/>
    </row>
    <row r="254" spans="8:8">
      <c r="H254" s="77"/>
    </row>
    <row r="255" spans="8:8">
      <c r="H255" s="77"/>
    </row>
    <row r="256" spans="8:8">
      <c r="H256" s="77"/>
    </row>
    <row r="257" spans="8:8">
      <c r="H257" s="77"/>
    </row>
    <row r="258" spans="8:8">
      <c r="H258" s="77"/>
    </row>
    <row r="259" spans="8:8">
      <c r="H259" s="77"/>
    </row>
    <row r="260" spans="8:8">
      <c r="H260" s="79"/>
    </row>
    <row r="261" spans="8:8">
      <c r="H261" s="79"/>
    </row>
    <row r="262" spans="8:8">
      <c r="H262" s="79"/>
    </row>
    <row r="263" spans="8:8">
      <c r="H263" s="79"/>
    </row>
    <row r="264" spans="8:8">
      <c r="H264" s="79"/>
    </row>
    <row r="265" spans="8:8">
      <c r="H265" s="79"/>
    </row>
    <row r="266" spans="8:8">
      <c r="H266" s="79"/>
    </row>
    <row r="267" spans="8:8">
      <c r="H267" s="79"/>
    </row>
    <row r="268" spans="8:8">
      <c r="H268" s="79"/>
    </row>
    <row r="269" spans="8:8">
      <c r="H269" s="79"/>
    </row>
    <row r="270" spans="8:8">
      <c r="H270" s="79"/>
    </row>
    <row r="271" spans="8:8">
      <c r="H271" s="79"/>
    </row>
    <row r="272" spans="8:8">
      <c r="H272" s="79"/>
    </row>
    <row r="273" spans="8:8">
      <c r="H273" s="79"/>
    </row>
    <row r="274" spans="8:8">
      <c r="H274" s="79"/>
    </row>
    <row r="275" spans="8:8">
      <c r="H275" s="79"/>
    </row>
    <row r="276" spans="8:8">
      <c r="H276" s="79"/>
    </row>
    <row r="277" spans="8:8">
      <c r="H277" s="79"/>
    </row>
    <row r="278" spans="8:8">
      <c r="H278" s="79"/>
    </row>
    <row r="279" spans="8:8">
      <c r="H279" s="79"/>
    </row>
    <row r="280" spans="8:8">
      <c r="H280" s="79"/>
    </row>
    <row r="281" spans="8:8">
      <c r="H281" s="79"/>
    </row>
    <row r="282" spans="8:8">
      <c r="H282" s="79"/>
    </row>
    <row r="283" spans="8:8">
      <c r="H283" s="79"/>
    </row>
    <row r="284" spans="8:8">
      <c r="H284" s="79"/>
    </row>
    <row r="285" spans="8:8">
      <c r="H285" s="79"/>
    </row>
    <row r="286" spans="8:8">
      <c r="H286" s="79"/>
    </row>
    <row r="287" spans="8:8">
      <c r="H287" s="79"/>
    </row>
    <row r="288" spans="8:8">
      <c r="H288" s="79"/>
    </row>
    <row r="289" spans="8:8">
      <c r="H289" s="79"/>
    </row>
    <row r="290" spans="8:8">
      <c r="H290" s="79"/>
    </row>
    <row r="291" spans="8:8">
      <c r="H291" s="79"/>
    </row>
    <row r="292" spans="8:8">
      <c r="H292" s="79"/>
    </row>
    <row r="293" spans="8:8">
      <c r="H293" s="79"/>
    </row>
    <row r="294" spans="8:8">
      <c r="H294" s="79"/>
    </row>
    <row r="295" spans="8:8">
      <c r="H295" s="79"/>
    </row>
    <row r="296" spans="8:8">
      <c r="H296" s="79"/>
    </row>
    <row r="297" spans="8:8">
      <c r="H297" s="79"/>
    </row>
    <row r="298" spans="8:8">
      <c r="H298" s="79"/>
    </row>
    <row r="299" spans="8:8">
      <c r="H299" s="79"/>
    </row>
    <row r="300" spans="8:8">
      <c r="H300" s="79"/>
    </row>
    <row r="301" spans="8:8">
      <c r="H301" s="79"/>
    </row>
    <row r="302" spans="8:8">
      <c r="H302" s="79"/>
    </row>
    <row r="303" spans="8:8">
      <c r="H303" s="79"/>
    </row>
    <row r="304" spans="8:8">
      <c r="H304" s="79"/>
    </row>
    <row r="305" spans="8:8">
      <c r="H305" s="79"/>
    </row>
    <row r="306" spans="8:8">
      <c r="H306" s="79"/>
    </row>
    <row r="307" spans="8:8">
      <c r="H307" s="79"/>
    </row>
    <row r="308" spans="8:8">
      <c r="H308" s="79"/>
    </row>
    <row r="309" spans="8:8">
      <c r="H309" s="79"/>
    </row>
    <row r="310" spans="8:8">
      <c r="H310" s="79"/>
    </row>
    <row r="311" spans="8:8">
      <c r="H311" s="79"/>
    </row>
    <row r="312" spans="8:8">
      <c r="H312" s="79"/>
    </row>
    <row r="313" spans="8:8">
      <c r="H313" s="79"/>
    </row>
    <row r="314" spans="8:8">
      <c r="H314" s="79"/>
    </row>
    <row r="315" spans="8:8">
      <c r="H315" s="79"/>
    </row>
    <row r="316" spans="8:8">
      <c r="H316" s="79"/>
    </row>
    <row r="317" spans="8:8">
      <c r="H317" s="79"/>
    </row>
    <row r="318" spans="8:8">
      <c r="H318" s="79"/>
    </row>
    <row r="319" spans="8:8">
      <c r="H319" s="79"/>
    </row>
    <row r="320" spans="8:8">
      <c r="H320" s="79"/>
    </row>
    <row r="321" spans="8:8">
      <c r="H321" s="79"/>
    </row>
    <row r="322" spans="8:8">
      <c r="H322" s="79"/>
    </row>
    <row r="323" spans="8:8">
      <c r="H323" s="79"/>
    </row>
    <row r="324" spans="8:8">
      <c r="H324" s="79"/>
    </row>
    <row r="325" spans="8:8">
      <c r="H325" s="79"/>
    </row>
    <row r="326" spans="8:8">
      <c r="H326" s="79"/>
    </row>
    <row r="327" spans="8:8">
      <c r="H327" s="79"/>
    </row>
    <row r="328" spans="8:8">
      <c r="H328" s="79"/>
    </row>
    <row r="329" spans="8:8">
      <c r="H329" s="79"/>
    </row>
    <row r="330" spans="8:8">
      <c r="H330" s="79"/>
    </row>
    <row r="331" spans="8:8">
      <c r="H331" s="79"/>
    </row>
    <row r="332" spans="8:8">
      <c r="H332" s="79"/>
    </row>
    <row r="333" spans="8:8">
      <c r="H333" s="79"/>
    </row>
    <row r="334" spans="8:8">
      <c r="H334" s="79"/>
    </row>
    <row r="335" spans="8:8">
      <c r="H335" s="79"/>
    </row>
    <row r="336" spans="8:8">
      <c r="H336" s="79"/>
    </row>
    <row r="337" spans="8:8">
      <c r="H337" s="79"/>
    </row>
    <row r="338" spans="8:8">
      <c r="H338" s="79"/>
    </row>
    <row r="339" spans="8:8">
      <c r="H339" s="79"/>
    </row>
    <row r="340" spans="8:8">
      <c r="H340" s="79"/>
    </row>
    <row r="341" spans="8:8">
      <c r="H341" s="79"/>
    </row>
    <row r="342" spans="8:8">
      <c r="H342" s="79"/>
    </row>
    <row r="343" spans="8:8">
      <c r="H343" s="79"/>
    </row>
    <row r="344" spans="8:8">
      <c r="H344" s="79"/>
    </row>
    <row r="345" spans="8:8">
      <c r="H345" s="79"/>
    </row>
    <row r="346" spans="8:8">
      <c r="H346" s="79"/>
    </row>
    <row r="347" spans="8:8">
      <c r="H347" s="79"/>
    </row>
    <row r="348" spans="8:8">
      <c r="H348" s="79"/>
    </row>
    <row r="349" spans="8:8">
      <c r="H349" s="79"/>
    </row>
    <row r="350" spans="8:8">
      <c r="H350" s="79"/>
    </row>
    <row r="351" spans="8:8">
      <c r="H351" s="79"/>
    </row>
    <row r="352" spans="8:8">
      <c r="H352" s="79"/>
    </row>
    <row r="353" spans="8:8">
      <c r="H353" s="79"/>
    </row>
    <row r="354" spans="8:8">
      <c r="H354" s="79"/>
    </row>
    <row r="355" spans="8:8">
      <c r="H355" s="79"/>
    </row>
    <row r="356" spans="8:8">
      <c r="H356" s="79"/>
    </row>
    <row r="357" spans="8:8">
      <c r="H357" s="79"/>
    </row>
    <row r="358" spans="8:8">
      <c r="H358" s="79"/>
    </row>
    <row r="359" spans="8:8">
      <c r="H359" s="79"/>
    </row>
    <row r="360" spans="8:8">
      <c r="H360" s="79"/>
    </row>
    <row r="361" spans="8:8">
      <c r="H361" s="79"/>
    </row>
    <row r="362" spans="8:8">
      <c r="H362" s="79"/>
    </row>
    <row r="363" spans="8:8">
      <c r="H363" s="79"/>
    </row>
    <row r="364" spans="8:8">
      <c r="H364" s="79"/>
    </row>
    <row r="365" spans="8:8">
      <c r="H365" s="79"/>
    </row>
    <row r="366" spans="8:8">
      <c r="H366" s="79"/>
    </row>
    <row r="367" spans="8:8">
      <c r="H367" s="79"/>
    </row>
    <row r="368" spans="8:8">
      <c r="H368" s="79"/>
    </row>
    <row r="369" spans="8:8">
      <c r="H369" s="79"/>
    </row>
    <row r="370" spans="8:8">
      <c r="H370" s="79"/>
    </row>
    <row r="371" spans="8:8">
      <c r="H371" s="79"/>
    </row>
    <row r="372" spans="8:8">
      <c r="H372" s="79"/>
    </row>
    <row r="373" spans="8:8">
      <c r="H373" s="79"/>
    </row>
    <row r="374" spans="8:8">
      <c r="H374" s="79"/>
    </row>
    <row r="375" spans="8:8">
      <c r="H375" s="79"/>
    </row>
    <row r="376" spans="8:8">
      <c r="H376" s="79"/>
    </row>
    <row r="377" spans="8:8">
      <c r="H377" s="79"/>
    </row>
    <row r="378" spans="8:8">
      <c r="H378" s="79"/>
    </row>
    <row r="379" spans="8:8">
      <c r="H379" s="79"/>
    </row>
    <row r="380" spans="8:8">
      <c r="H380" s="81"/>
    </row>
    <row r="381" spans="8:8">
      <c r="H381" s="77"/>
    </row>
    <row r="382" spans="8:8">
      <c r="H382" s="79"/>
    </row>
    <row r="383" spans="8:8">
      <c r="H383" s="79"/>
    </row>
    <row r="384" spans="8:8">
      <c r="H384" s="79"/>
    </row>
    <row r="385" spans="8:8">
      <c r="H385" s="79"/>
    </row>
    <row r="386" spans="8:8">
      <c r="H386" s="79"/>
    </row>
    <row r="387" spans="8:8">
      <c r="H387" s="79"/>
    </row>
    <row r="388" spans="8:8">
      <c r="H388" s="79"/>
    </row>
    <row r="389" spans="8:8">
      <c r="H389" s="79"/>
    </row>
    <row r="390" spans="8:8">
      <c r="H390" s="79"/>
    </row>
    <row r="391" spans="8:8">
      <c r="H391" s="79"/>
    </row>
    <row r="392" spans="8:8">
      <c r="H392" s="79"/>
    </row>
    <row r="393" spans="8:8">
      <c r="H393" s="79"/>
    </row>
    <row r="394" spans="8:8">
      <c r="H394" s="79"/>
    </row>
    <row r="395" spans="8:8">
      <c r="H395" s="79"/>
    </row>
    <row r="396" spans="8:8">
      <c r="H396" s="79"/>
    </row>
    <row r="397" spans="8:8">
      <c r="H397" s="79"/>
    </row>
    <row r="398" spans="8:8">
      <c r="H398" s="79"/>
    </row>
    <row r="399" spans="8:8">
      <c r="H399" s="82"/>
    </row>
    <row r="400" spans="8:8">
      <c r="H400" s="79"/>
    </row>
    <row r="401" spans="8:8">
      <c r="H401" s="79"/>
    </row>
    <row r="402" spans="8:8">
      <c r="H402" s="79"/>
    </row>
    <row r="403" spans="8:8">
      <c r="H403" s="79"/>
    </row>
    <row r="404" spans="8:8">
      <c r="H404" s="79"/>
    </row>
    <row r="405" spans="8:8">
      <c r="H405" s="79"/>
    </row>
    <row r="406" spans="8:8">
      <c r="H406" s="79"/>
    </row>
    <row r="407" spans="8:8">
      <c r="H407" s="79"/>
    </row>
    <row r="408" spans="8:8">
      <c r="H408" s="79"/>
    </row>
    <row r="409" spans="8:8">
      <c r="H409" s="79"/>
    </row>
    <row r="410" spans="8:8">
      <c r="H410" s="79"/>
    </row>
    <row r="411" spans="8:8">
      <c r="H411" s="79"/>
    </row>
    <row r="412" spans="8:8">
      <c r="H412" s="79"/>
    </row>
    <row r="413" spans="8:8">
      <c r="H413" s="79"/>
    </row>
    <row r="414" spans="8:8">
      <c r="H414" s="79"/>
    </row>
    <row r="415" spans="8:8">
      <c r="H415" s="79"/>
    </row>
    <row r="416" spans="8:8">
      <c r="H416" s="79"/>
    </row>
    <row r="417" spans="8:8">
      <c r="H417" s="79"/>
    </row>
    <row r="418" spans="8:8">
      <c r="H418" s="79"/>
    </row>
    <row r="419" spans="8:8">
      <c r="H419" s="79"/>
    </row>
    <row r="420" spans="8:8">
      <c r="H420" s="79"/>
    </row>
    <row r="421" spans="8:8">
      <c r="H421" s="79"/>
    </row>
    <row r="422" spans="8:8">
      <c r="H422" s="79"/>
    </row>
    <row r="423" spans="8:8">
      <c r="H423" s="79"/>
    </row>
    <row r="424" spans="8:8">
      <c r="H424" s="79"/>
    </row>
    <row r="425" spans="8:8">
      <c r="H425" s="79"/>
    </row>
    <row r="426" spans="8:8">
      <c r="H426" s="79"/>
    </row>
    <row r="427" spans="8:8">
      <c r="H427" s="79"/>
    </row>
    <row r="428" spans="8:8">
      <c r="H428" s="79"/>
    </row>
    <row r="429" spans="8:8">
      <c r="H429" s="79"/>
    </row>
    <row r="430" spans="8:8">
      <c r="H430" s="79"/>
    </row>
    <row r="431" spans="8:8">
      <c r="H431" s="79"/>
    </row>
    <row r="432" spans="8:8">
      <c r="H432" s="82"/>
    </row>
    <row r="433" spans="8:8">
      <c r="H433" s="79"/>
    </row>
    <row r="434" spans="8:8">
      <c r="H434" s="79"/>
    </row>
    <row r="435" spans="8:8">
      <c r="H435" s="79"/>
    </row>
    <row r="436" spans="8:8">
      <c r="H436" s="79"/>
    </row>
    <row r="437" spans="8:8">
      <c r="H437" s="79"/>
    </row>
    <row r="438" spans="8:8">
      <c r="H438" s="79"/>
    </row>
    <row r="439" spans="8:8">
      <c r="H439" s="79"/>
    </row>
    <row r="440" spans="8:8">
      <c r="H440" s="79"/>
    </row>
    <row r="441" spans="8:8">
      <c r="H441" s="79"/>
    </row>
    <row r="442" spans="8:8">
      <c r="H442" s="79"/>
    </row>
    <row r="443" spans="8:8">
      <c r="H443" s="79"/>
    </row>
    <row r="444" spans="8:8">
      <c r="H444" s="79"/>
    </row>
    <row r="445" spans="8:8">
      <c r="H445" s="79"/>
    </row>
    <row r="446" spans="8:8">
      <c r="H446" s="79"/>
    </row>
    <row r="447" spans="8:8">
      <c r="H447" s="79"/>
    </row>
    <row r="448" spans="8:8">
      <c r="H448" s="79"/>
    </row>
    <row r="449" spans="8:8">
      <c r="H449" s="79"/>
    </row>
    <row r="450" spans="8:8">
      <c r="H450" s="79"/>
    </row>
    <row r="451" spans="8:8">
      <c r="H451" s="79"/>
    </row>
    <row r="452" spans="8:8">
      <c r="H452" s="79"/>
    </row>
    <row r="453" spans="8:8">
      <c r="H453" s="79"/>
    </row>
    <row r="454" spans="8:8">
      <c r="H454" s="79"/>
    </row>
    <row r="455" spans="8:8">
      <c r="H455" s="79"/>
    </row>
    <row r="456" spans="8:8">
      <c r="H456" s="79"/>
    </row>
    <row r="457" spans="8:8">
      <c r="H457" s="79"/>
    </row>
    <row r="458" spans="8:8">
      <c r="H458" s="79"/>
    </row>
    <row r="459" spans="8:8">
      <c r="H459" s="79"/>
    </row>
    <row r="460" spans="8:8">
      <c r="H460" s="79"/>
    </row>
    <row r="461" spans="8:8">
      <c r="H461" s="79"/>
    </row>
    <row r="462" spans="8:8">
      <c r="H462" s="79"/>
    </row>
    <row r="463" spans="8:8">
      <c r="H463" s="79"/>
    </row>
    <row r="464" spans="8:8">
      <c r="H464" s="79"/>
    </row>
    <row r="465" spans="8:8">
      <c r="H465" s="79"/>
    </row>
    <row r="466" spans="8:8">
      <c r="H466" s="79"/>
    </row>
    <row r="467" spans="8:8">
      <c r="H467" s="79"/>
    </row>
    <row r="468" spans="8:8">
      <c r="H468" s="79"/>
    </row>
    <row r="469" spans="8:8">
      <c r="H469" s="79"/>
    </row>
    <row r="470" spans="8:8">
      <c r="H470" s="79"/>
    </row>
    <row r="471" spans="8:8">
      <c r="H471" s="79"/>
    </row>
    <row r="472" spans="8:8">
      <c r="H472" s="79"/>
    </row>
    <row r="473" spans="8:8">
      <c r="H473" s="79"/>
    </row>
    <row r="474" spans="8:8">
      <c r="H474" s="79"/>
    </row>
    <row r="475" spans="8:8">
      <c r="H475" s="79"/>
    </row>
    <row r="476" spans="8:8">
      <c r="H476" s="79"/>
    </row>
    <row r="477" spans="8:8">
      <c r="H477" s="79"/>
    </row>
    <row r="478" spans="8:8">
      <c r="H478" s="81"/>
    </row>
    <row r="479" spans="8:8">
      <c r="H479" s="81"/>
    </row>
    <row r="480" spans="8:8">
      <c r="H480" s="77"/>
    </row>
    <row r="481" spans="8:8">
      <c r="H481" s="79"/>
    </row>
    <row r="482" spans="8:8">
      <c r="H482" s="79"/>
    </row>
    <row r="483" spans="8:8">
      <c r="H483" s="79"/>
    </row>
    <row r="484" spans="8:8">
      <c r="H484" s="79"/>
    </row>
    <row r="485" spans="8:8">
      <c r="H485" s="79"/>
    </row>
    <row r="486" spans="8:8">
      <c r="H486" s="79"/>
    </row>
    <row r="487" spans="8:8">
      <c r="H487" s="79"/>
    </row>
    <row r="488" spans="8:8">
      <c r="H488" s="79"/>
    </row>
    <row r="489" spans="8:8">
      <c r="H489" s="79"/>
    </row>
    <row r="490" spans="8:8">
      <c r="H490" s="79"/>
    </row>
    <row r="491" spans="8:8">
      <c r="H491" s="79"/>
    </row>
    <row r="492" spans="8:8">
      <c r="H492" s="79"/>
    </row>
    <row r="493" spans="8:8">
      <c r="H493" s="79"/>
    </row>
    <row r="494" spans="8:8">
      <c r="H494" s="79"/>
    </row>
    <row r="495" spans="8:8">
      <c r="H495" s="79"/>
    </row>
    <row r="496" spans="8:8">
      <c r="H496" s="79"/>
    </row>
    <row r="497" spans="8:8">
      <c r="H497" s="79"/>
    </row>
    <row r="498" spans="8:8">
      <c r="H498" s="79"/>
    </row>
    <row r="499" spans="8:8">
      <c r="H499" s="79"/>
    </row>
    <row r="500" spans="8:8">
      <c r="H500" s="79"/>
    </row>
    <row r="501" spans="8:8">
      <c r="H501" s="79"/>
    </row>
    <row r="502" spans="8:8">
      <c r="H502" s="79"/>
    </row>
    <row r="503" spans="8:8">
      <c r="H503" s="79"/>
    </row>
    <row r="504" spans="8:8">
      <c r="H504" s="79"/>
    </row>
    <row r="505" spans="8:8">
      <c r="H505" s="79"/>
    </row>
    <row r="506" spans="8:8">
      <c r="H506" s="79"/>
    </row>
    <row r="507" spans="8:8">
      <c r="H507" s="79"/>
    </row>
    <row r="508" spans="8:8">
      <c r="H508" s="79"/>
    </row>
    <row r="509" spans="8:8">
      <c r="H509" s="79"/>
    </row>
    <row r="510" spans="8:8">
      <c r="H510" s="79"/>
    </row>
    <row r="511" spans="8:8">
      <c r="H511" s="79"/>
    </row>
    <row r="512" spans="8:8">
      <c r="H512" s="79"/>
    </row>
    <row r="513" spans="8:8">
      <c r="H513" s="79"/>
    </row>
    <row r="514" spans="8:8">
      <c r="H514" s="79"/>
    </row>
    <row r="515" spans="8:8">
      <c r="H515" s="79"/>
    </row>
    <row r="516" spans="8:8">
      <c r="H516" s="79"/>
    </row>
    <row r="517" spans="8:8">
      <c r="H517" s="79"/>
    </row>
    <row r="518" spans="8:8">
      <c r="H518" s="79"/>
    </row>
    <row r="519" spans="8:8">
      <c r="H519" s="79"/>
    </row>
    <row r="520" spans="8:8">
      <c r="H520" s="79"/>
    </row>
    <row r="521" spans="8:8">
      <c r="H521" s="79"/>
    </row>
    <row r="522" spans="8:8">
      <c r="H522" s="79"/>
    </row>
    <row r="523" spans="8:8">
      <c r="H523" s="79"/>
    </row>
    <row r="524" spans="8:8">
      <c r="H524" s="79"/>
    </row>
    <row r="525" spans="8:8">
      <c r="H525" s="79"/>
    </row>
    <row r="526" spans="8:8">
      <c r="H526" s="79"/>
    </row>
    <row r="527" spans="8:8">
      <c r="H527" s="79"/>
    </row>
    <row r="528" spans="8:8">
      <c r="H528" s="79"/>
    </row>
    <row r="529" spans="8:8">
      <c r="H529" s="79"/>
    </row>
    <row r="530" spans="8:8">
      <c r="H530" s="79"/>
    </row>
    <row r="531" spans="8:8">
      <c r="H531" s="79"/>
    </row>
    <row r="532" spans="8:8">
      <c r="H532" s="79"/>
    </row>
    <row r="533" spans="8:8">
      <c r="H533" s="79"/>
    </row>
    <row r="534" spans="8:8">
      <c r="H534" s="79"/>
    </row>
    <row r="535" spans="8:8">
      <c r="H535" s="79"/>
    </row>
    <row r="536" spans="8:8">
      <c r="H536" s="79"/>
    </row>
    <row r="537" spans="8:8">
      <c r="H537" s="79"/>
    </row>
    <row r="538" spans="8:8">
      <c r="H538" s="79"/>
    </row>
    <row r="539" spans="8:8">
      <c r="H539" s="79"/>
    </row>
    <row r="540" spans="8:8">
      <c r="H540" s="79"/>
    </row>
    <row r="541" spans="8:8">
      <c r="H541" s="79"/>
    </row>
    <row r="542" spans="8:8">
      <c r="H542" s="79"/>
    </row>
    <row r="543" spans="8:8">
      <c r="H543" s="79"/>
    </row>
    <row r="544" spans="8:8">
      <c r="H544" s="79"/>
    </row>
    <row r="545" spans="8:8">
      <c r="H545" s="79"/>
    </row>
    <row r="546" spans="8:8">
      <c r="H546" s="79"/>
    </row>
    <row r="547" spans="8:8">
      <c r="H547" s="79"/>
    </row>
    <row r="548" spans="8:8">
      <c r="H548" s="79"/>
    </row>
    <row r="549" spans="8:8">
      <c r="H549" s="79"/>
    </row>
    <row r="550" spans="8:8">
      <c r="H550" s="79"/>
    </row>
    <row r="551" spans="8:8">
      <c r="H551" s="79"/>
    </row>
    <row r="552" spans="8:8">
      <c r="H552" s="79"/>
    </row>
    <row r="553" spans="8:8">
      <c r="H553" s="79"/>
    </row>
    <row r="554" spans="8:8">
      <c r="H554" s="79"/>
    </row>
    <row r="555" spans="8:8">
      <c r="H555" s="79"/>
    </row>
    <row r="556" spans="8:8">
      <c r="H556" s="79"/>
    </row>
    <row r="557" spans="8:8">
      <c r="H557" s="79"/>
    </row>
    <row r="558" spans="8:8">
      <c r="H558" s="79"/>
    </row>
    <row r="559" spans="8:8">
      <c r="H559" s="79"/>
    </row>
    <row r="560" spans="8:8">
      <c r="H560" s="79"/>
    </row>
    <row r="561" spans="8:8">
      <c r="H561" s="79"/>
    </row>
    <row r="562" spans="8:8">
      <c r="H562" s="79"/>
    </row>
    <row r="563" spans="8:8">
      <c r="H563" s="79"/>
    </row>
    <row r="564" spans="8:8">
      <c r="H564" s="79"/>
    </row>
    <row r="565" spans="8:8">
      <c r="H565" s="79"/>
    </row>
    <row r="566" spans="8:8">
      <c r="H566" s="79"/>
    </row>
    <row r="567" spans="8:8">
      <c r="H567" s="79"/>
    </row>
    <row r="568" spans="8:8">
      <c r="H568" s="79"/>
    </row>
    <row r="569" spans="8:8">
      <c r="H569" s="79"/>
    </row>
    <row r="570" spans="8:8">
      <c r="H570" s="79"/>
    </row>
    <row r="571" spans="8:8">
      <c r="H571" s="79"/>
    </row>
    <row r="572" spans="8:8">
      <c r="H572" s="79"/>
    </row>
    <row r="573" spans="8:8">
      <c r="H573" s="79"/>
    </row>
    <row r="574" spans="8:8">
      <c r="H574" s="79"/>
    </row>
    <row r="575" spans="8:8">
      <c r="H575" s="79"/>
    </row>
    <row r="576" spans="8:8">
      <c r="H576" s="79"/>
    </row>
  </sheetData>
  <dataValidations count="1">
    <dataValidation type="whole" operator="between" allowBlank="1" showInputMessage="1" showErrorMessage="1" errorTitle="输入有误" error="数值只能为(0 ~ 9999999999)" sqref="A16 A21 A22 A23 A28 A29 H31 H32 H33 A38 A39 A40 H40 H41 H42 H49 H50 H51 H58 H59 H60 H67 H68 H69 H82 H83 H84 H90 H102 H103 H104 H105 H106 H112 H113 H114 H115 H121 H122 H123 H124 H154 H155 H156 H157 H163 H164 H165 H166 H178 H179 H180 H181 H187 H188 H189 H190 H202 H203 H204 H205 H211 H212 H213 H214 H220 H221 H222 H223 H229 H230 H231 H232 H238 H239 H240 H241 H247 H248 H249 H250 H266 H267 H268 H283 H284 H285 H286 H292 H293 H294 H295 H307 H308 H309 H310 H322 H323 H324 H325 H331 H332 H333 H334 H340 H341 H342 H343 H349 H350 H351 H352 H358 H359 H360 H361 H367 H368 H369 H370 H376 H377 H378 H379 H381 H405 H406 H407 H408 H414 H415 H416 H417 H423 H424 H425 H426 H438 H439 H440 H441 H447 H448 H449 H450 H456 H457 H458 H459 H465 H466 H467 H468 H474 H475 H476 H477 H480 H504 H505 H506 H507 H513 H514 H515 H516 H522 H523 H524 H525 H531 H532 H533 H534 H546 H547 H548 H549 H555 H556 H557 H558 H564 H565 H566 H567 H573 H574 H575 H576 A2:A7 A8:A15 A17:A20 A24:A27 A30:A31 A32:A34 A35:A37 H2:H9 H10:H15 H16:H18 H19:H21 H22:H24 H25:H30 H34:H39 H43:H48 H52:H57 H61:H66 H70:H75 H76:H81 H85:H89 H91:H96 H97:H101 H107:H111 H116:H120 H126:H133 H134:H139 H140:H142 H143:H145 H146:H148 H149:H153 H158:H162 H167:H172 H173:H177 H182:H186 H191:H196 H197:H201 H206:H210 H215:H219 H224:H228 H233:H237 H242:H246 H252:H259 H260:H265 H269:H271 H272:H274 H275:H277 H278:H282 H287:H291 H296:H301 H302:H306 H311:H316 H317:H321 H326:H330 H335:H339 H344:H348 H353:H357 H362:H366 H371:H375 H382:H383 H385:H387 H388:H390 H391:H393 H394:H398 H400:H404 H409:H413 H418:H422 H427:H431 H433:H437 H442:H446 H451:H455 H460:H464 H469:H473 H481:H486 H487:H489 H490:H492 H493:H498 H499:H503 H508:H512 H517:H521 H526:H530 H535:H540 H541:H545 H550:H554 H559:H563 H568:H572">
      <formula1>0</formula1>
      <formula2>9999999999</formula2>
    </dataValidation>
  </dataValidations>
  <pageMargins left="0.75" right="0.75" top="1" bottom="1" header="0.5" footer="0.5"/>
  <headerFooter/>
  <ignoredErrors>
    <ignoredError sqref="F7:F8" numberStoredAsText="1" listDataValidation="1"/>
    <ignoredError sqref="E1:G1 E2 G2 E3 G3 E4 G4 E5 G5 E6 G6 E9 G9 E10 G10 E11 G11 E7:E8 G7:G8"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576"/>
  <sheetViews>
    <sheetView workbookViewId="0">
      <selection activeCell="P21" sqref="P21"/>
    </sheetView>
  </sheetViews>
  <sheetFormatPr defaultColWidth="9" defaultRowHeight="13.5"/>
  <cols>
    <col min="3" max="3" width="12.5" customWidth="1"/>
    <col min="4" max="4" width="28.125" customWidth="1"/>
    <col min="9" max="9" width="49.375" customWidth="1"/>
    <col min="10" max="10" width="6.75" style="1" customWidth="1"/>
    <col min="11" max="11" width="2.125" style="1" customWidth="1"/>
    <col min="12" max="12" width="6.75" style="1" customWidth="1"/>
    <col min="13" max="13" width="2.125" style="1" customWidth="1"/>
    <col min="14" max="14" width="6.75" style="1" customWidth="1"/>
    <col min="17" max="17" width="12.625" customWidth="1"/>
  </cols>
  <sheetData>
    <row r="1" ht="16.5" spans="4:17">
      <c r="D1" s="2" t="s">
        <v>431</v>
      </c>
      <c r="J1" s="1" t="s">
        <v>432</v>
      </c>
      <c r="L1" s="1" t="s">
        <v>432</v>
      </c>
      <c r="N1" s="1" t="s">
        <v>432</v>
      </c>
      <c r="Q1" t="s">
        <v>433</v>
      </c>
    </row>
    <row r="2" ht="16.5" spans="1:17">
      <c r="A2" s="3">
        <v>10202</v>
      </c>
      <c r="C2" s="4">
        <v>10101</v>
      </c>
      <c r="D2" s="5" t="s">
        <v>434</v>
      </c>
      <c r="I2" t="str">
        <f>VLOOKUP(A2,$C$2:$D$576,2,0)</f>
        <v>{1,260001},{2,260101},{3,260201}</v>
      </c>
      <c r="J2" s="18">
        <v>260001</v>
      </c>
      <c r="K2" s="18" t="s">
        <v>435</v>
      </c>
      <c r="L2" s="18">
        <v>260101</v>
      </c>
      <c r="M2" s="18"/>
      <c r="N2" s="18"/>
      <c r="O2" t="str">
        <f>_xlfn.CONCAT(J2:N2)</f>
        <v>260001,260101</v>
      </c>
      <c r="Q2" s="19">
        <v>260201</v>
      </c>
    </row>
    <row r="3" ht="16.5" spans="1:17">
      <c r="A3" s="3">
        <v>10301</v>
      </c>
      <c r="C3" s="4">
        <v>10201</v>
      </c>
      <c r="D3" s="5" t="s">
        <v>436</v>
      </c>
      <c r="I3" t="str">
        <f t="shared" ref="I3:I50" si="0">VLOOKUP(A3,$C$2:$D$576,2,0)</f>
        <v>{1,261001},{2,261101},{3,261201}</v>
      </c>
      <c r="J3" s="18">
        <v>261001</v>
      </c>
      <c r="K3" s="18" t="s">
        <v>435</v>
      </c>
      <c r="L3" s="18">
        <v>261101</v>
      </c>
      <c r="M3" s="18"/>
      <c r="N3" s="18"/>
      <c r="O3" t="str">
        <f t="shared" ref="O3:O50" si="1">_xlfn.CONCAT(J3:N3)</f>
        <v>261001,261101</v>
      </c>
      <c r="Q3" s="19">
        <v>261201</v>
      </c>
    </row>
    <row r="4" ht="16.5" spans="1:17">
      <c r="A4" s="3">
        <v>10302</v>
      </c>
      <c r="C4" s="4">
        <v>10202</v>
      </c>
      <c r="D4" s="5" t="s">
        <v>437</v>
      </c>
      <c r="I4" t="str">
        <f t="shared" si="0"/>
        <v>{1,262001},{2,262101},{3,262201},{4,262301}</v>
      </c>
      <c r="J4" s="18">
        <v>262001</v>
      </c>
      <c r="K4" s="18" t="s">
        <v>435</v>
      </c>
      <c r="L4" s="18">
        <v>262101</v>
      </c>
      <c r="M4" s="18" t="s">
        <v>435</v>
      </c>
      <c r="N4" s="18">
        <v>262301</v>
      </c>
      <c r="O4" t="str">
        <f t="shared" si="1"/>
        <v>262001,262101,262301</v>
      </c>
      <c r="Q4" s="19">
        <v>262201</v>
      </c>
    </row>
    <row r="5" ht="16.5" spans="1:17">
      <c r="A5" s="3">
        <v>10303</v>
      </c>
      <c r="C5" s="4">
        <v>10301</v>
      </c>
      <c r="D5" s="5" t="s">
        <v>438</v>
      </c>
      <c r="I5" t="str">
        <f t="shared" si="0"/>
        <v>{1,264001},{2,264101},{3,264201}</v>
      </c>
      <c r="J5" s="18">
        <v>264001</v>
      </c>
      <c r="K5" s="18" t="s">
        <v>435</v>
      </c>
      <c r="L5" s="18">
        <v>264101</v>
      </c>
      <c r="M5" s="18"/>
      <c r="N5" s="18"/>
      <c r="O5" t="str">
        <f t="shared" si="1"/>
        <v>264001,264101</v>
      </c>
      <c r="Q5" s="19">
        <v>264201</v>
      </c>
    </row>
    <row r="6" ht="16.5" spans="1:17">
      <c r="A6" s="3">
        <v>10304</v>
      </c>
      <c r="C6" s="4">
        <v>10302</v>
      </c>
      <c r="D6" s="5" t="s">
        <v>439</v>
      </c>
      <c r="I6" t="str">
        <f t="shared" si="0"/>
        <v>{1,225001},{2,225101},{3,225201}</v>
      </c>
      <c r="J6" s="18">
        <v>225001</v>
      </c>
      <c r="K6" s="18" t="s">
        <v>435</v>
      </c>
      <c r="L6" s="18">
        <v>225101</v>
      </c>
      <c r="M6" s="18"/>
      <c r="N6" s="18"/>
      <c r="O6" t="str">
        <f t="shared" si="1"/>
        <v>225001,225101</v>
      </c>
      <c r="Q6" s="19">
        <v>225201</v>
      </c>
    </row>
    <row r="7" ht="16.5" spans="1:17">
      <c r="A7" s="3">
        <v>10305</v>
      </c>
      <c r="C7" s="4">
        <v>10303</v>
      </c>
      <c r="D7" s="5" t="s">
        <v>440</v>
      </c>
      <c r="I7" t="str">
        <f t="shared" si="0"/>
        <v>{1,263001},{2,263101},{3,263201},{4,263301}</v>
      </c>
      <c r="J7" s="18">
        <v>263001</v>
      </c>
      <c r="K7" s="18" t="s">
        <v>435</v>
      </c>
      <c r="L7" s="18">
        <v>263101</v>
      </c>
      <c r="M7" s="18" t="s">
        <v>435</v>
      </c>
      <c r="N7" s="18">
        <v>263301</v>
      </c>
      <c r="O7" t="str">
        <f t="shared" si="1"/>
        <v>263001,263101,263301</v>
      </c>
      <c r="Q7" s="19">
        <v>263201</v>
      </c>
    </row>
    <row r="8" ht="16.5" spans="1:15">
      <c r="A8" s="3">
        <v>20101</v>
      </c>
      <c r="C8" s="4">
        <v>10304</v>
      </c>
      <c r="D8" s="5" t="s">
        <v>441</v>
      </c>
      <c r="I8" t="str">
        <f t="shared" si="0"/>
        <v>{1,272001},{2,272101}</v>
      </c>
      <c r="J8" s="18">
        <v>272001</v>
      </c>
      <c r="K8" s="18" t="s">
        <v>435</v>
      </c>
      <c r="L8" s="18">
        <v>272101</v>
      </c>
      <c r="M8" s="18"/>
      <c r="N8" s="18"/>
      <c r="O8" t="str">
        <f t="shared" si="1"/>
        <v>272001,272101</v>
      </c>
    </row>
    <row r="9" ht="16.5" spans="1:17">
      <c r="A9" s="3">
        <v>20201</v>
      </c>
      <c r="C9" s="4">
        <v>10305</v>
      </c>
      <c r="D9" s="5" t="s">
        <v>442</v>
      </c>
      <c r="I9" t="str">
        <f t="shared" si="0"/>
        <v>{1,273001},{2,273101},{3,273201}</v>
      </c>
      <c r="J9" s="18">
        <v>273001</v>
      </c>
      <c r="K9" s="18" t="s">
        <v>435</v>
      </c>
      <c r="L9" s="18">
        <v>273101</v>
      </c>
      <c r="M9" s="18"/>
      <c r="N9" s="18"/>
      <c r="O9" t="str">
        <f t="shared" si="1"/>
        <v>273001,273101</v>
      </c>
      <c r="Q9" s="19">
        <v>273201</v>
      </c>
    </row>
    <row r="10" ht="16.5" spans="1:17">
      <c r="A10" s="3">
        <v>20202</v>
      </c>
      <c r="C10" s="6">
        <v>10401</v>
      </c>
      <c r="D10" s="7" t="s">
        <v>443</v>
      </c>
      <c r="I10" t="str">
        <f t="shared" si="0"/>
        <v>{1,274001},{2,274101},{3,274201}</v>
      </c>
      <c r="J10" s="18">
        <v>274001</v>
      </c>
      <c r="K10" s="18" t="s">
        <v>435</v>
      </c>
      <c r="L10" s="18">
        <v>274101</v>
      </c>
      <c r="M10" s="18"/>
      <c r="N10" s="18"/>
      <c r="O10" t="str">
        <f t="shared" si="1"/>
        <v>274001,274101</v>
      </c>
      <c r="Q10" s="19">
        <v>274201</v>
      </c>
    </row>
    <row r="11" ht="16.5" spans="1:17">
      <c r="A11" s="3">
        <v>20301</v>
      </c>
      <c r="C11" s="6">
        <v>10401</v>
      </c>
      <c r="D11" s="7" t="s">
        <v>443</v>
      </c>
      <c r="I11" t="str">
        <f t="shared" si="0"/>
        <v>{1,275001},{2,275101},{3,275201}</v>
      </c>
      <c r="J11" s="18">
        <v>275001</v>
      </c>
      <c r="K11" s="18" t="s">
        <v>435</v>
      </c>
      <c r="L11" s="18">
        <v>275101</v>
      </c>
      <c r="M11" s="18"/>
      <c r="N11" s="18"/>
      <c r="O11" t="str">
        <f t="shared" si="1"/>
        <v>275001,275101</v>
      </c>
      <c r="Q11" s="19">
        <v>275201</v>
      </c>
    </row>
    <row r="12" ht="16.5" spans="1:17">
      <c r="A12" s="3">
        <v>20302</v>
      </c>
      <c r="C12" s="8"/>
      <c r="D12" s="9"/>
      <c r="I12" t="str">
        <f t="shared" si="0"/>
        <v>{1,276001},{2,276101},{3,276201}</v>
      </c>
      <c r="J12" s="18">
        <v>276001</v>
      </c>
      <c r="K12" s="18" t="s">
        <v>435</v>
      </c>
      <c r="L12" s="18">
        <v>276101</v>
      </c>
      <c r="M12" s="18"/>
      <c r="N12" s="18"/>
      <c r="O12" t="str">
        <f t="shared" si="1"/>
        <v>276001,276101</v>
      </c>
      <c r="Q12" s="19">
        <v>276201</v>
      </c>
    </row>
    <row r="13" ht="16.5" spans="1:17">
      <c r="A13" s="3">
        <v>20303</v>
      </c>
      <c r="C13" s="6">
        <v>10402</v>
      </c>
      <c r="D13" s="7" t="s">
        <v>444</v>
      </c>
      <c r="I13" t="str">
        <f t="shared" si="0"/>
        <v>{1,277001},{2,277101},{3,277201}</v>
      </c>
      <c r="J13" s="18">
        <v>277001</v>
      </c>
      <c r="K13" s="18" t="s">
        <v>435</v>
      </c>
      <c r="L13" s="18">
        <v>277101</v>
      </c>
      <c r="M13" s="18"/>
      <c r="N13" s="18"/>
      <c r="O13" t="str">
        <f t="shared" si="1"/>
        <v>277001,277101</v>
      </c>
      <c r="Q13" s="19">
        <v>277201</v>
      </c>
    </row>
    <row r="14" ht="16.5" spans="1:17">
      <c r="A14" s="3">
        <v>20304</v>
      </c>
      <c r="C14" s="6">
        <v>10402</v>
      </c>
      <c r="D14" s="7" t="s">
        <v>444</v>
      </c>
      <c r="I14" t="str">
        <f t="shared" si="0"/>
        <v>{1,278001},{2,278101},{3,278201}</v>
      </c>
      <c r="J14" s="18">
        <v>278001</v>
      </c>
      <c r="K14" s="18" t="s">
        <v>435</v>
      </c>
      <c r="L14" s="18">
        <v>278101</v>
      </c>
      <c r="M14" s="18"/>
      <c r="N14" s="18"/>
      <c r="O14" t="str">
        <f t="shared" si="1"/>
        <v>278001,278101</v>
      </c>
      <c r="Q14" s="19">
        <v>278201</v>
      </c>
    </row>
    <row r="15" ht="16.5" spans="1:17">
      <c r="A15" s="3">
        <v>20305</v>
      </c>
      <c r="C15" s="8"/>
      <c r="D15" s="9"/>
      <c r="I15" t="str">
        <f t="shared" si="0"/>
        <v>{1,279001},{2,279101},{3,279201}</v>
      </c>
      <c r="J15" s="18">
        <v>279001</v>
      </c>
      <c r="K15" s="18" t="s">
        <v>435</v>
      </c>
      <c r="L15" s="18">
        <v>279101</v>
      </c>
      <c r="M15" s="18"/>
      <c r="N15" s="18"/>
      <c r="O15" t="str">
        <f t="shared" si="1"/>
        <v>279001,279101</v>
      </c>
      <c r="Q15" s="19">
        <v>279201</v>
      </c>
    </row>
    <row r="16" ht="16.5" spans="1:15">
      <c r="A16" s="3">
        <v>30101</v>
      </c>
      <c r="C16" s="6">
        <v>10403</v>
      </c>
      <c r="D16" s="7" t="s">
        <v>445</v>
      </c>
      <c r="I16" t="str">
        <f t="shared" si="0"/>
        <v>{1,265001},{2,265101}</v>
      </c>
      <c r="J16" s="18">
        <v>265001</v>
      </c>
      <c r="K16" s="18" t="s">
        <v>435</v>
      </c>
      <c r="L16" s="18">
        <v>265101</v>
      </c>
      <c r="M16" s="18"/>
      <c r="N16" s="18"/>
      <c r="O16" t="str">
        <f t="shared" si="1"/>
        <v>265001,265101</v>
      </c>
    </row>
    <row r="17" ht="16.5" spans="1:17">
      <c r="A17" s="3">
        <v>30201</v>
      </c>
      <c r="C17" s="6">
        <v>10403</v>
      </c>
      <c r="D17" s="7" t="s">
        <v>445</v>
      </c>
      <c r="I17" t="str">
        <f t="shared" si="0"/>
        <v>{1,266001},{2,266101},{3,266201}</v>
      </c>
      <c r="J17" s="18">
        <v>266001</v>
      </c>
      <c r="K17" s="18" t="s">
        <v>435</v>
      </c>
      <c r="L17" s="18">
        <v>266101</v>
      </c>
      <c r="M17" s="18"/>
      <c r="N17" s="18"/>
      <c r="O17" t="str">
        <f t="shared" si="1"/>
        <v>266001,266101</v>
      </c>
      <c r="Q17" s="19">
        <v>266201</v>
      </c>
    </row>
    <row r="18" ht="16.5" spans="1:17">
      <c r="A18" s="3">
        <v>30202</v>
      </c>
      <c r="C18" s="8"/>
      <c r="D18" s="9"/>
      <c r="I18" t="str">
        <f t="shared" si="0"/>
        <v>{1,267001},{2,267101},{3,267201}</v>
      </c>
      <c r="J18" s="18">
        <v>267001</v>
      </c>
      <c r="K18" s="18" t="s">
        <v>435</v>
      </c>
      <c r="L18" s="18">
        <v>267101</v>
      </c>
      <c r="M18" s="18"/>
      <c r="N18" s="18"/>
      <c r="O18" t="str">
        <f t="shared" si="1"/>
        <v>267001,267101</v>
      </c>
      <c r="Q18" s="19">
        <v>267201</v>
      </c>
    </row>
    <row r="19" ht="16.5" spans="1:17">
      <c r="A19" s="3">
        <v>30301</v>
      </c>
      <c r="C19" s="6">
        <v>10404</v>
      </c>
      <c r="D19" s="7" t="s">
        <v>446</v>
      </c>
      <c r="I19" t="str">
        <f t="shared" si="0"/>
        <v>{1,268001},{2,268101},{3,268201}</v>
      </c>
      <c r="J19" s="18">
        <v>268001</v>
      </c>
      <c r="K19" s="18" t="s">
        <v>435</v>
      </c>
      <c r="L19" s="18">
        <v>268101</v>
      </c>
      <c r="M19" s="18"/>
      <c r="N19" s="18"/>
      <c r="O19" t="str">
        <f t="shared" si="1"/>
        <v>268001,268101</v>
      </c>
      <c r="Q19" s="19">
        <v>268201</v>
      </c>
    </row>
    <row r="20" ht="16.5" spans="1:17">
      <c r="A20" s="3">
        <v>30302</v>
      </c>
      <c r="C20" s="6">
        <v>10404</v>
      </c>
      <c r="D20" s="7" t="s">
        <v>446</v>
      </c>
      <c r="I20" t="str">
        <f t="shared" si="0"/>
        <v>{1,269001},{2,269101},{3,269201}</v>
      </c>
      <c r="J20" s="18">
        <v>269001</v>
      </c>
      <c r="K20" s="18" t="s">
        <v>435</v>
      </c>
      <c r="L20" s="18">
        <v>269101</v>
      </c>
      <c r="M20" s="18"/>
      <c r="N20" s="18"/>
      <c r="O20" t="str">
        <f t="shared" si="1"/>
        <v>269001,269101</v>
      </c>
      <c r="Q20" s="19">
        <v>269201</v>
      </c>
    </row>
    <row r="21" ht="16.5" spans="1:17">
      <c r="A21" s="3">
        <v>30303</v>
      </c>
      <c r="C21" s="8"/>
      <c r="D21" s="9"/>
      <c r="I21" t="str">
        <f t="shared" si="0"/>
        <v>{1,202001},{2,202101},{3,202201},{4,202301}</v>
      </c>
      <c r="J21" s="18">
        <v>202001</v>
      </c>
      <c r="K21" s="18" t="s">
        <v>435</v>
      </c>
      <c r="L21" s="18">
        <v>202101</v>
      </c>
      <c r="M21" s="18" t="s">
        <v>435</v>
      </c>
      <c r="N21" s="18">
        <v>202301</v>
      </c>
      <c r="O21" t="str">
        <f t="shared" si="1"/>
        <v>202001,202101,202301</v>
      </c>
      <c r="Q21" s="19">
        <v>202201</v>
      </c>
    </row>
    <row r="22" ht="16.5" spans="1:17">
      <c r="A22" s="3">
        <v>30304</v>
      </c>
      <c r="C22" s="6">
        <v>10405</v>
      </c>
      <c r="D22" s="7" t="s">
        <v>447</v>
      </c>
      <c r="I22" t="str">
        <f t="shared" si="0"/>
        <v>{1,201001},{2,201101},{3,201201}</v>
      </c>
      <c r="J22" s="18">
        <v>201001</v>
      </c>
      <c r="K22" s="18" t="s">
        <v>435</v>
      </c>
      <c r="L22" s="18">
        <v>201101</v>
      </c>
      <c r="M22" s="18"/>
      <c r="N22" s="18"/>
      <c r="O22" t="str">
        <f t="shared" si="1"/>
        <v>201001,201101</v>
      </c>
      <c r="Q22" s="19">
        <v>201201</v>
      </c>
    </row>
    <row r="23" ht="16.5" spans="1:17">
      <c r="A23" s="3">
        <v>30305</v>
      </c>
      <c r="C23" s="6">
        <v>10405</v>
      </c>
      <c r="D23" s="7" t="s">
        <v>447</v>
      </c>
      <c r="I23" t="str">
        <f t="shared" si="0"/>
        <v>{1,221001},{2,221101},{3,221201}</v>
      </c>
      <c r="J23" s="18">
        <v>221001</v>
      </c>
      <c r="K23" s="18" t="s">
        <v>435</v>
      </c>
      <c r="L23" s="18">
        <v>221101</v>
      </c>
      <c r="M23" s="18"/>
      <c r="N23" s="18"/>
      <c r="O23" t="str">
        <f t="shared" si="1"/>
        <v>221001,221101</v>
      </c>
      <c r="Q23" s="19">
        <v>221201</v>
      </c>
    </row>
    <row r="24" ht="16.5" spans="1:17">
      <c r="A24" s="3">
        <v>40301</v>
      </c>
      <c r="C24" s="8"/>
      <c r="D24" s="9"/>
      <c r="I24" t="str">
        <f t="shared" si="0"/>
        <v>{1,281001},{2,281101},{3,281201}</v>
      </c>
      <c r="J24" s="18">
        <v>281001</v>
      </c>
      <c r="K24" s="18" t="s">
        <v>435</v>
      </c>
      <c r="L24" s="18">
        <v>281101</v>
      </c>
      <c r="M24" s="18"/>
      <c r="N24" s="18"/>
      <c r="O24" t="str">
        <f t="shared" si="1"/>
        <v>281001,281101</v>
      </c>
      <c r="Q24" s="19">
        <v>281201</v>
      </c>
    </row>
    <row r="25" ht="16.5" spans="1:17">
      <c r="A25" s="3">
        <v>50301</v>
      </c>
      <c r="C25" s="10">
        <v>10501</v>
      </c>
      <c r="D25" s="11" t="s">
        <v>448</v>
      </c>
      <c r="I25" t="str">
        <f t="shared" si="0"/>
        <v>{1,282001},{2,282101},{3,282201}</v>
      </c>
      <c r="J25" s="18">
        <v>282001</v>
      </c>
      <c r="K25" s="18" t="s">
        <v>435</v>
      </c>
      <c r="L25" s="18">
        <v>282101</v>
      </c>
      <c r="M25" s="18"/>
      <c r="N25" s="18"/>
      <c r="O25" t="str">
        <f t="shared" si="1"/>
        <v>282001,282101</v>
      </c>
      <c r="Q25" s="19">
        <v>282201</v>
      </c>
    </row>
    <row r="26" ht="16.5" spans="1:17">
      <c r="A26" s="3">
        <v>10202</v>
      </c>
      <c r="C26" s="10">
        <v>10501</v>
      </c>
      <c r="D26" s="11" t="s">
        <v>449</v>
      </c>
      <c r="I26" t="str">
        <f t="shared" si="0"/>
        <v>{1,260001},{2,260101},{3,260201}</v>
      </c>
      <c r="J26" s="18">
        <v>260001</v>
      </c>
      <c r="K26" s="18" t="s">
        <v>435</v>
      </c>
      <c r="L26" s="18">
        <v>260101</v>
      </c>
      <c r="M26" s="18"/>
      <c r="N26" s="18"/>
      <c r="O26" t="str">
        <f t="shared" si="1"/>
        <v>260001,260101</v>
      </c>
      <c r="Q26" s="19">
        <v>260201</v>
      </c>
    </row>
    <row r="27" ht="16.5" spans="1:17">
      <c r="A27" s="3">
        <v>10301</v>
      </c>
      <c r="C27" s="10">
        <v>10501</v>
      </c>
      <c r="D27" s="11" t="s">
        <v>450</v>
      </c>
      <c r="I27" t="str">
        <f t="shared" si="0"/>
        <v>{1,261001},{2,261101},{3,261201}</v>
      </c>
      <c r="J27" s="18">
        <v>261001</v>
      </c>
      <c r="K27" s="18" t="s">
        <v>435</v>
      </c>
      <c r="L27" s="18">
        <v>261101</v>
      </c>
      <c r="M27" s="18"/>
      <c r="N27" s="18"/>
      <c r="O27" t="str">
        <f t="shared" si="1"/>
        <v>261001,261101</v>
      </c>
      <c r="Q27" s="19">
        <v>261201</v>
      </c>
    </row>
    <row r="28" ht="16.5" spans="1:17">
      <c r="A28" s="3">
        <v>10302</v>
      </c>
      <c r="C28" s="10">
        <v>10501</v>
      </c>
      <c r="D28" s="11" t="s">
        <v>451</v>
      </c>
      <c r="I28" t="str">
        <f t="shared" si="0"/>
        <v>{1,262001},{2,262101},{3,262201},{4,262301}</v>
      </c>
      <c r="J28" s="18">
        <v>262001</v>
      </c>
      <c r="K28" s="18" t="s">
        <v>435</v>
      </c>
      <c r="L28" s="18">
        <v>262101</v>
      </c>
      <c r="M28" s="18" t="s">
        <v>435</v>
      </c>
      <c r="N28" s="18">
        <v>262301</v>
      </c>
      <c r="O28" t="str">
        <f t="shared" si="1"/>
        <v>262001,262101,262301</v>
      </c>
      <c r="Q28" s="19">
        <v>262201</v>
      </c>
    </row>
    <row r="29" ht="16.5" spans="1:17">
      <c r="A29" s="3">
        <v>10303</v>
      </c>
      <c r="C29" s="10">
        <v>10501</v>
      </c>
      <c r="D29" s="11" t="s">
        <v>452</v>
      </c>
      <c r="I29" t="str">
        <f t="shared" si="0"/>
        <v>{1,264001},{2,264101},{3,264201}</v>
      </c>
      <c r="J29" s="18">
        <v>264001</v>
      </c>
      <c r="K29" s="18" t="s">
        <v>435</v>
      </c>
      <c r="L29" s="18">
        <v>264101</v>
      </c>
      <c r="M29" s="18"/>
      <c r="N29" s="18"/>
      <c r="O29" t="str">
        <f t="shared" si="1"/>
        <v>264001,264101</v>
      </c>
      <c r="Q29" s="19">
        <v>264201</v>
      </c>
    </row>
    <row r="30" ht="16.5" spans="1:17">
      <c r="A30" s="3">
        <v>10304</v>
      </c>
      <c r="C30" s="10">
        <v>10501</v>
      </c>
      <c r="D30" s="11" t="s">
        <v>341</v>
      </c>
      <c r="I30" t="str">
        <f t="shared" si="0"/>
        <v>{1,225001},{2,225101},{3,225201}</v>
      </c>
      <c r="J30" s="18">
        <v>225001</v>
      </c>
      <c r="K30" s="18" t="s">
        <v>435</v>
      </c>
      <c r="L30" s="18">
        <v>225101</v>
      </c>
      <c r="M30" s="18"/>
      <c r="N30" s="18"/>
      <c r="O30" t="str">
        <f t="shared" si="1"/>
        <v>225001,225101</v>
      </c>
      <c r="Q30" s="19">
        <v>225201</v>
      </c>
    </row>
    <row r="31" ht="16.5" spans="1:17">
      <c r="A31" s="3">
        <v>10305</v>
      </c>
      <c r="C31" s="12">
        <v>10501</v>
      </c>
      <c r="D31" s="13" t="s">
        <v>341</v>
      </c>
      <c r="I31" t="str">
        <f t="shared" si="0"/>
        <v>{1,263001},{2,263101},{3,263201},{4,263301}</v>
      </c>
      <c r="J31" s="18">
        <v>263001</v>
      </c>
      <c r="K31" s="18" t="s">
        <v>435</v>
      </c>
      <c r="L31" s="18">
        <v>263101</v>
      </c>
      <c r="M31" s="18" t="s">
        <v>435</v>
      </c>
      <c r="N31" s="18">
        <v>263301</v>
      </c>
      <c r="O31" t="str">
        <f t="shared" si="1"/>
        <v>263001,263101,263301</v>
      </c>
      <c r="Q31" s="19">
        <v>263201</v>
      </c>
    </row>
    <row r="32" ht="16.5" spans="1:15">
      <c r="A32" s="3">
        <v>20101</v>
      </c>
      <c r="C32" s="14">
        <v>10501</v>
      </c>
      <c r="D32" s="15" t="s">
        <v>341</v>
      </c>
      <c r="I32" t="str">
        <f t="shared" si="0"/>
        <v>{1,272001},{2,272101}</v>
      </c>
      <c r="J32" s="18">
        <v>272001</v>
      </c>
      <c r="K32" s="18" t="s">
        <v>435</v>
      </c>
      <c r="L32" s="18">
        <v>272101</v>
      </c>
      <c r="M32" s="18"/>
      <c r="N32" s="18"/>
      <c r="O32" t="str">
        <f t="shared" si="1"/>
        <v>272001,272101</v>
      </c>
    </row>
    <row r="33" ht="16.5" spans="1:17">
      <c r="A33" s="3">
        <v>20201</v>
      </c>
      <c r="C33" s="16">
        <v>10501</v>
      </c>
      <c r="D33" s="17" t="s">
        <v>341</v>
      </c>
      <c r="I33" t="str">
        <f t="shared" si="0"/>
        <v>{1,273001},{2,273101},{3,273201}</v>
      </c>
      <c r="J33" s="18">
        <v>273001</v>
      </c>
      <c r="K33" s="18" t="s">
        <v>435</v>
      </c>
      <c r="L33" s="18">
        <v>273101</v>
      </c>
      <c r="M33" s="18"/>
      <c r="N33" s="18"/>
      <c r="O33" t="str">
        <f t="shared" si="1"/>
        <v>273001,273101</v>
      </c>
      <c r="Q33" s="19">
        <v>273201</v>
      </c>
    </row>
    <row r="34" ht="16.5" spans="1:17">
      <c r="A34" s="3">
        <v>20202</v>
      </c>
      <c r="C34" s="10">
        <v>10502</v>
      </c>
      <c r="D34" s="11" t="s">
        <v>453</v>
      </c>
      <c r="I34" t="str">
        <f t="shared" si="0"/>
        <v>{1,274001},{2,274101},{3,274201}</v>
      </c>
      <c r="J34" s="18">
        <v>274001</v>
      </c>
      <c r="K34" s="18" t="s">
        <v>435</v>
      </c>
      <c r="L34" s="18">
        <v>274101</v>
      </c>
      <c r="M34" s="18"/>
      <c r="N34" s="18"/>
      <c r="O34" t="str">
        <f t="shared" si="1"/>
        <v>274001,274101</v>
      </c>
      <c r="Q34" s="19">
        <v>274201</v>
      </c>
    </row>
    <row r="35" ht="16.5" spans="1:17">
      <c r="A35" s="3">
        <v>20301</v>
      </c>
      <c r="C35" s="10">
        <v>10502</v>
      </c>
      <c r="D35" s="11" t="s">
        <v>454</v>
      </c>
      <c r="I35" t="str">
        <f t="shared" si="0"/>
        <v>{1,275001},{2,275101},{3,275201}</v>
      </c>
      <c r="J35" s="18">
        <v>275001</v>
      </c>
      <c r="K35" s="18" t="s">
        <v>435</v>
      </c>
      <c r="L35" s="18">
        <v>275101</v>
      </c>
      <c r="M35" s="18"/>
      <c r="N35" s="18"/>
      <c r="O35" t="str">
        <f t="shared" si="1"/>
        <v>275001,275101</v>
      </c>
      <c r="Q35" s="19">
        <v>275201</v>
      </c>
    </row>
    <row r="36" ht="16.5" spans="1:17">
      <c r="A36" s="3">
        <v>20302</v>
      </c>
      <c r="C36" s="10">
        <v>10502</v>
      </c>
      <c r="D36" s="11" t="s">
        <v>455</v>
      </c>
      <c r="I36" t="str">
        <f t="shared" si="0"/>
        <v>{1,276001},{2,276101},{3,276201}</v>
      </c>
      <c r="J36" s="18">
        <v>276001</v>
      </c>
      <c r="K36" s="18" t="s">
        <v>435</v>
      </c>
      <c r="L36" s="18">
        <v>276101</v>
      </c>
      <c r="M36" s="18"/>
      <c r="N36" s="18"/>
      <c r="O36" t="str">
        <f t="shared" si="1"/>
        <v>276001,276101</v>
      </c>
      <c r="Q36" s="19">
        <v>276201</v>
      </c>
    </row>
    <row r="37" ht="16.5" spans="1:17">
      <c r="A37" s="3">
        <v>20303</v>
      </c>
      <c r="C37" s="10">
        <v>10502</v>
      </c>
      <c r="D37" s="11" t="s">
        <v>456</v>
      </c>
      <c r="I37" t="str">
        <f t="shared" si="0"/>
        <v>{1,277001},{2,277101},{3,277201}</v>
      </c>
      <c r="J37" s="18">
        <v>277001</v>
      </c>
      <c r="K37" s="18" t="s">
        <v>435</v>
      </c>
      <c r="L37" s="18">
        <v>277101</v>
      </c>
      <c r="M37" s="18"/>
      <c r="N37" s="18"/>
      <c r="O37" t="str">
        <f t="shared" si="1"/>
        <v>277001,277101</v>
      </c>
      <c r="Q37" s="19">
        <v>277201</v>
      </c>
    </row>
    <row r="38" ht="16.5" spans="1:17">
      <c r="A38" s="3">
        <v>20304</v>
      </c>
      <c r="C38" s="10">
        <v>10502</v>
      </c>
      <c r="D38" s="11" t="s">
        <v>457</v>
      </c>
      <c r="I38" t="str">
        <f t="shared" si="0"/>
        <v>{1,278001},{2,278101},{3,278201}</v>
      </c>
      <c r="J38" s="18">
        <v>278001</v>
      </c>
      <c r="K38" s="18" t="s">
        <v>435</v>
      </c>
      <c r="L38" s="18">
        <v>278101</v>
      </c>
      <c r="M38" s="18"/>
      <c r="N38" s="18"/>
      <c r="O38" t="str">
        <f t="shared" si="1"/>
        <v>278001,278101</v>
      </c>
      <c r="Q38" s="19">
        <v>278201</v>
      </c>
    </row>
    <row r="39" ht="16.5" spans="1:17">
      <c r="A39" s="3">
        <v>20305</v>
      </c>
      <c r="C39" s="10">
        <v>10502</v>
      </c>
      <c r="D39" s="11" t="s">
        <v>343</v>
      </c>
      <c r="I39" t="str">
        <f t="shared" si="0"/>
        <v>{1,279001},{2,279101},{3,279201}</v>
      </c>
      <c r="J39" s="18">
        <v>279001</v>
      </c>
      <c r="K39" s="18" t="s">
        <v>435</v>
      </c>
      <c r="L39" s="18">
        <v>279101</v>
      </c>
      <c r="M39" s="18"/>
      <c r="N39" s="18"/>
      <c r="O39" t="str">
        <f t="shared" si="1"/>
        <v>279001,279101</v>
      </c>
      <c r="Q39" s="19">
        <v>279201</v>
      </c>
    </row>
    <row r="40" ht="16.5" spans="1:15">
      <c r="A40" s="3">
        <v>30101</v>
      </c>
      <c r="C40" s="12">
        <v>10502</v>
      </c>
      <c r="D40" s="13" t="s">
        <v>343</v>
      </c>
      <c r="I40" t="str">
        <f t="shared" si="0"/>
        <v>{1,265001},{2,265101}</v>
      </c>
      <c r="J40" s="18">
        <v>265001</v>
      </c>
      <c r="K40" s="18" t="s">
        <v>435</v>
      </c>
      <c r="L40" s="18">
        <v>265101</v>
      </c>
      <c r="M40" s="18"/>
      <c r="N40" s="18"/>
      <c r="O40" t="str">
        <f t="shared" si="1"/>
        <v>265001,265101</v>
      </c>
    </row>
    <row r="41" ht="16.5" spans="1:17">
      <c r="A41" s="3">
        <v>30201</v>
      </c>
      <c r="C41" s="14">
        <v>10502</v>
      </c>
      <c r="D41" s="15" t="s">
        <v>343</v>
      </c>
      <c r="I41" t="str">
        <f t="shared" si="0"/>
        <v>{1,266001},{2,266101},{3,266201}</v>
      </c>
      <c r="J41" s="18">
        <v>266001</v>
      </c>
      <c r="K41" s="18" t="s">
        <v>435</v>
      </c>
      <c r="L41" s="18">
        <v>266101</v>
      </c>
      <c r="M41" s="18"/>
      <c r="N41" s="18"/>
      <c r="O41" t="str">
        <f t="shared" si="1"/>
        <v>266001,266101</v>
      </c>
      <c r="Q41" s="19">
        <v>266201</v>
      </c>
    </row>
    <row r="42" ht="16.5" spans="1:17">
      <c r="A42" s="3">
        <v>30202</v>
      </c>
      <c r="C42" s="16">
        <v>10502</v>
      </c>
      <c r="D42" s="17" t="s">
        <v>343</v>
      </c>
      <c r="I42" t="str">
        <f t="shared" si="0"/>
        <v>{1,267001},{2,267101},{3,267201}</v>
      </c>
      <c r="J42" s="18">
        <v>267001</v>
      </c>
      <c r="K42" s="18" t="s">
        <v>435</v>
      </c>
      <c r="L42" s="18">
        <v>267101</v>
      </c>
      <c r="M42" s="18"/>
      <c r="N42" s="18"/>
      <c r="O42" t="str">
        <f t="shared" si="1"/>
        <v>267001,267101</v>
      </c>
      <c r="Q42" s="19">
        <v>267201</v>
      </c>
    </row>
    <row r="43" ht="16.5" spans="1:17">
      <c r="A43" s="3">
        <v>30301</v>
      </c>
      <c r="C43" s="10">
        <v>10503</v>
      </c>
      <c r="D43" s="11" t="s">
        <v>458</v>
      </c>
      <c r="I43" t="str">
        <f t="shared" si="0"/>
        <v>{1,268001},{2,268101},{3,268201}</v>
      </c>
      <c r="J43" s="18">
        <v>268001</v>
      </c>
      <c r="K43" s="18" t="s">
        <v>435</v>
      </c>
      <c r="L43" s="18">
        <v>268101</v>
      </c>
      <c r="M43" s="18"/>
      <c r="N43" s="18"/>
      <c r="O43" t="str">
        <f t="shared" si="1"/>
        <v>268001,268101</v>
      </c>
      <c r="Q43" s="19">
        <v>268201</v>
      </c>
    </row>
    <row r="44" ht="16.5" spans="1:17">
      <c r="A44" s="3">
        <v>30302</v>
      </c>
      <c r="C44" s="10">
        <v>10503</v>
      </c>
      <c r="D44" s="11" t="s">
        <v>459</v>
      </c>
      <c r="I44" t="str">
        <f t="shared" si="0"/>
        <v>{1,269001},{2,269101},{3,269201}</v>
      </c>
      <c r="J44" s="18">
        <v>269001</v>
      </c>
      <c r="K44" s="18" t="s">
        <v>435</v>
      </c>
      <c r="L44" s="18">
        <v>269101</v>
      </c>
      <c r="M44" s="18"/>
      <c r="N44" s="18"/>
      <c r="O44" t="str">
        <f t="shared" si="1"/>
        <v>269001,269101</v>
      </c>
      <c r="Q44" s="19">
        <v>269201</v>
      </c>
    </row>
    <row r="45" ht="16.5" spans="1:17">
      <c r="A45" s="3">
        <v>30303</v>
      </c>
      <c r="C45" s="10">
        <v>10503</v>
      </c>
      <c r="D45" s="11" t="s">
        <v>460</v>
      </c>
      <c r="I45" t="str">
        <f t="shared" si="0"/>
        <v>{1,202001},{2,202101},{3,202201},{4,202301}</v>
      </c>
      <c r="J45" s="18">
        <v>202001</v>
      </c>
      <c r="K45" s="18" t="s">
        <v>435</v>
      </c>
      <c r="L45" s="18">
        <v>202101</v>
      </c>
      <c r="M45" s="18" t="s">
        <v>435</v>
      </c>
      <c r="N45" s="18">
        <v>202301</v>
      </c>
      <c r="O45" t="str">
        <f t="shared" si="1"/>
        <v>202001,202101,202301</v>
      </c>
      <c r="Q45" s="19">
        <v>202201</v>
      </c>
    </row>
    <row r="46" ht="16.5" spans="1:17">
      <c r="A46" s="3">
        <v>30304</v>
      </c>
      <c r="C46" s="10">
        <v>10503</v>
      </c>
      <c r="D46" s="11" t="s">
        <v>461</v>
      </c>
      <c r="I46" t="str">
        <f t="shared" si="0"/>
        <v>{1,201001},{2,201101},{3,201201}</v>
      </c>
      <c r="J46" s="18">
        <v>201001</v>
      </c>
      <c r="K46" s="18" t="s">
        <v>435</v>
      </c>
      <c r="L46" s="18">
        <v>201101</v>
      </c>
      <c r="M46" s="18"/>
      <c r="N46" s="18"/>
      <c r="O46" t="str">
        <f t="shared" si="1"/>
        <v>201001,201101</v>
      </c>
      <c r="Q46" s="19">
        <v>201201</v>
      </c>
    </row>
    <row r="47" ht="16.5" spans="1:17">
      <c r="A47" s="3">
        <v>30305</v>
      </c>
      <c r="C47" s="10">
        <v>10503</v>
      </c>
      <c r="D47" s="11" t="s">
        <v>462</v>
      </c>
      <c r="I47" t="str">
        <f t="shared" si="0"/>
        <v>{1,221001},{2,221101},{3,221201}</v>
      </c>
      <c r="J47" s="18">
        <v>221001</v>
      </c>
      <c r="K47" s="18" t="s">
        <v>435</v>
      </c>
      <c r="L47" s="18">
        <v>221101</v>
      </c>
      <c r="M47" s="18"/>
      <c r="N47" s="18"/>
      <c r="O47" t="str">
        <f t="shared" si="1"/>
        <v>221001,221101</v>
      </c>
      <c r="Q47" s="19">
        <v>221201</v>
      </c>
    </row>
    <row r="48" ht="16.5" spans="1:17">
      <c r="A48" s="3">
        <v>40301</v>
      </c>
      <c r="C48" s="10">
        <v>10503</v>
      </c>
      <c r="D48" s="11" t="s">
        <v>346</v>
      </c>
      <c r="I48" t="str">
        <f t="shared" si="0"/>
        <v>{1,281001},{2,281101},{3,281201}</v>
      </c>
      <c r="J48" s="18">
        <v>281001</v>
      </c>
      <c r="K48" s="18" t="s">
        <v>435</v>
      </c>
      <c r="L48" s="18">
        <v>281101</v>
      </c>
      <c r="M48" s="18"/>
      <c r="N48" s="18"/>
      <c r="O48" t="str">
        <f t="shared" si="1"/>
        <v>281001,281101</v>
      </c>
      <c r="Q48" s="19">
        <v>281201</v>
      </c>
    </row>
    <row r="49" ht="16.5" spans="1:17">
      <c r="A49" s="3">
        <v>50301</v>
      </c>
      <c r="C49" s="12">
        <v>10503</v>
      </c>
      <c r="D49" s="13" t="s">
        <v>346</v>
      </c>
      <c r="I49" t="str">
        <f t="shared" si="0"/>
        <v>{1,282001},{2,282101},{3,282201}</v>
      </c>
      <c r="J49" s="18">
        <v>282001</v>
      </c>
      <c r="K49" s="18" t="s">
        <v>435</v>
      </c>
      <c r="L49" s="18">
        <v>282101</v>
      </c>
      <c r="M49" s="18"/>
      <c r="N49" s="18"/>
      <c r="O49" t="str">
        <f t="shared" si="1"/>
        <v>282001,282101</v>
      </c>
      <c r="Q49" s="19">
        <v>282201</v>
      </c>
    </row>
    <row r="50" ht="16.5" spans="1:17">
      <c r="A50" s="3">
        <v>20304</v>
      </c>
      <c r="C50" s="14">
        <v>10503</v>
      </c>
      <c r="D50" s="15" t="s">
        <v>346</v>
      </c>
      <c r="I50" t="str">
        <f t="shared" si="0"/>
        <v>{1,278001},{2,278101},{3,278201}</v>
      </c>
      <c r="J50" s="18">
        <v>278001</v>
      </c>
      <c r="K50" s="18" t="s">
        <v>435</v>
      </c>
      <c r="L50" s="18">
        <v>278101</v>
      </c>
      <c r="M50" s="18"/>
      <c r="N50" s="18"/>
      <c r="O50" t="str">
        <f t="shared" si="1"/>
        <v>278001,278101</v>
      </c>
      <c r="Q50" s="19">
        <v>278201</v>
      </c>
    </row>
    <row r="51" ht="16.5" spans="3:4">
      <c r="C51" s="16">
        <v>10503</v>
      </c>
      <c r="D51" s="17" t="s">
        <v>346</v>
      </c>
    </row>
    <row r="52" ht="16.5" spans="3:4">
      <c r="C52" s="10">
        <v>10504</v>
      </c>
      <c r="D52" s="11" t="s">
        <v>463</v>
      </c>
    </row>
    <row r="53" ht="16.5" spans="3:4">
      <c r="C53" s="10">
        <v>10504</v>
      </c>
      <c r="D53" s="11" t="s">
        <v>464</v>
      </c>
    </row>
    <row r="54" ht="16.5" spans="3:4">
      <c r="C54" s="10">
        <v>10504</v>
      </c>
      <c r="D54" s="11" t="s">
        <v>465</v>
      </c>
    </row>
    <row r="55" ht="16.5" spans="3:4">
      <c r="C55" s="10">
        <v>10504</v>
      </c>
      <c r="D55" s="11" t="s">
        <v>466</v>
      </c>
    </row>
    <row r="56" ht="16.5" spans="3:4">
      <c r="C56" s="10">
        <v>10504</v>
      </c>
      <c r="D56" s="11" t="s">
        <v>467</v>
      </c>
    </row>
    <row r="57" ht="16.5" spans="3:4">
      <c r="C57" s="10">
        <v>10504</v>
      </c>
      <c r="D57" s="11" t="s">
        <v>349</v>
      </c>
    </row>
    <row r="58" ht="16.5" spans="3:4">
      <c r="C58" s="12">
        <v>10504</v>
      </c>
      <c r="D58" s="13" t="s">
        <v>349</v>
      </c>
    </row>
    <row r="59" ht="16.5" spans="3:4">
      <c r="C59" s="14">
        <v>10504</v>
      </c>
      <c r="D59" s="15" t="s">
        <v>349</v>
      </c>
    </row>
    <row r="60" ht="16.5" spans="3:4">
      <c r="C60" s="16">
        <v>10504</v>
      </c>
      <c r="D60" s="17" t="s">
        <v>349</v>
      </c>
    </row>
    <row r="61" ht="16.5" spans="3:4">
      <c r="C61" s="10">
        <v>10505</v>
      </c>
      <c r="D61" s="11" t="s">
        <v>468</v>
      </c>
    </row>
    <row r="62" ht="16.5" spans="3:4">
      <c r="C62" s="10">
        <v>10505</v>
      </c>
      <c r="D62" s="11" t="s">
        <v>469</v>
      </c>
    </row>
    <row r="63" ht="16.5" spans="3:4">
      <c r="C63" s="10">
        <v>10505</v>
      </c>
      <c r="D63" s="11" t="s">
        <v>470</v>
      </c>
    </row>
    <row r="64" ht="16.5" spans="3:4">
      <c r="C64" s="10">
        <v>10505</v>
      </c>
      <c r="D64" s="11" t="s">
        <v>471</v>
      </c>
    </row>
    <row r="65" ht="16.5" spans="3:4">
      <c r="C65" s="10">
        <v>10505</v>
      </c>
      <c r="D65" s="11" t="s">
        <v>472</v>
      </c>
    </row>
    <row r="66" ht="16.5" spans="3:4">
      <c r="C66" s="10">
        <v>10505</v>
      </c>
      <c r="D66" s="11" t="s">
        <v>352</v>
      </c>
    </row>
    <row r="67" ht="16.5" spans="3:4">
      <c r="C67" s="12">
        <v>10505</v>
      </c>
      <c r="D67" s="13" t="s">
        <v>352</v>
      </c>
    </row>
    <row r="68" ht="16.5" spans="3:4">
      <c r="C68" s="14">
        <v>10505</v>
      </c>
      <c r="D68" s="15" t="s">
        <v>352</v>
      </c>
    </row>
    <row r="69" ht="16.5" spans="3:4">
      <c r="C69" s="16">
        <v>10505</v>
      </c>
      <c r="D69" s="17" t="s">
        <v>352</v>
      </c>
    </row>
    <row r="70" ht="16.5" spans="3:4">
      <c r="C70" s="10">
        <v>10506</v>
      </c>
      <c r="D70" s="11" t="s">
        <v>473</v>
      </c>
    </row>
    <row r="71" ht="16.5" spans="3:4">
      <c r="C71" s="10">
        <v>10506</v>
      </c>
      <c r="D71" s="11" t="s">
        <v>474</v>
      </c>
    </row>
    <row r="72" ht="16.5" spans="3:4">
      <c r="C72" s="10">
        <v>10506</v>
      </c>
      <c r="D72" s="11" t="s">
        <v>475</v>
      </c>
    </row>
    <row r="73" ht="16.5" spans="3:4">
      <c r="C73" s="10">
        <v>10506</v>
      </c>
      <c r="D73" s="11" t="s">
        <v>476</v>
      </c>
    </row>
    <row r="74" ht="16.5" spans="3:4">
      <c r="C74" s="10">
        <v>10506</v>
      </c>
      <c r="D74" s="11" t="s">
        <v>477</v>
      </c>
    </row>
    <row r="75" ht="16.5" spans="3:4">
      <c r="C75" s="20"/>
      <c r="D75" s="21"/>
    </row>
    <row r="76" ht="16.5" spans="3:4">
      <c r="C76" s="10">
        <v>10507</v>
      </c>
      <c r="D76" s="11" t="s">
        <v>478</v>
      </c>
    </row>
    <row r="77" ht="16.5" spans="3:4">
      <c r="C77" s="10">
        <v>10507</v>
      </c>
      <c r="D77" s="11" t="s">
        <v>479</v>
      </c>
    </row>
    <row r="78" ht="16.5" spans="3:4">
      <c r="C78" s="10">
        <v>10507</v>
      </c>
      <c r="D78" s="11" t="s">
        <v>480</v>
      </c>
    </row>
    <row r="79" ht="16.5" spans="3:4">
      <c r="C79" s="10">
        <v>10507</v>
      </c>
      <c r="D79" s="11" t="s">
        <v>481</v>
      </c>
    </row>
    <row r="80" ht="16.5" spans="3:4">
      <c r="C80" s="10">
        <v>10507</v>
      </c>
      <c r="D80" s="11" t="s">
        <v>482</v>
      </c>
    </row>
    <row r="81" ht="16.5" spans="3:4">
      <c r="C81" s="10">
        <v>10507</v>
      </c>
      <c r="D81" s="11" t="s">
        <v>354</v>
      </c>
    </row>
    <row r="82" ht="16.5" spans="3:4">
      <c r="C82" s="12">
        <v>10507</v>
      </c>
      <c r="D82" s="13" t="s">
        <v>354</v>
      </c>
    </row>
    <row r="83" ht="16.5" spans="3:4">
      <c r="C83" s="14">
        <v>10507</v>
      </c>
      <c r="D83" s="15" t="s">
        <v>354</v>
      </c>
    </row>
    <row r="84" ht="16.5" spans="3:4">
      <c r="C84" s="16">
        <v>10507</v>
      </c>
      <c r="D84" s="17" t="s">
        <v>354</v>
      </c>
    </row>
    <row r="85" ht="16.5" spans="3:4">
      <c r="C85" s="10">
        <v>10508</v>
      </c>
      <c r="D85" s="11" t="s">
        <v>483</v>
      </c>
    </row>
    <row r="86" ht="16.5" spans="3:4">
      <c r="C86" s="10">
        <v>10508</v>
      </c>
      <c r="D86" s="11" t="s">
        <v>484</v>
      </c>
    </row>
    <row r="87" ht="16.5" spans="3:4">
      <c r="C87" s="10">
        <v>10508</v>
      </c>
      <c r="D87" s="11" t="s">
        <v>485</v>
      </c>
    </row>
    <row r="88" ht="16.5" spans="3:4">
      <c r="C88" s="10">
        <v>10508</v>
      </c>
      <c r="D88" s="11" t="s">
        <v>486</v>
      </c>
    </row>
    <row r="89" ht="16.5" spans="3:4">
      <c r="C89" s="10">
        <v>10508</v>
      </c>
      <c r="D89" s="11" t="s">
        <v>487</v>
      </c>
    </row>
    <row r="90" ht="16.5" spans="3:4">
      <c r="C90" s="20"/>
      <c r="D90" s="21"/>
    </row>
    <row r="91" ht="16.5" spans="3:4">
      <c r="C91" s="10">
        <v>10509</v>
      </c>
      <c r="D91" s="11" t="s">
        <v>488</v>
      </c>
    </row>
    <row r="92" ht="16.5" spans="3:4">
      <c r="C92" s="10">
        <v>10509</v>
      </c>
      <c r="D92" s="11" t="s">
        <v>489</v>
      </c>
    </row>
    <row r="93" ht="16.5" spans="3:4">
      <c r="C93" s="10">
        <v>10509</v>
      </c>
      <c r="D93" s="11" t="s">
        <v>490</v>
      </c>
    </row>
    <row r="94" ht="16.5" spans="3:4">
      <c r="C94" s="10">
        <v>10509</v>
      </c>
      <c r="D94" s="11" t="s">
        <v>491</v>
      </c>
    </row>
    <row r="95" ht="16.5" spans="3:4">
      <c r="C95" s="10">
        <v>10509</v>
      </c>
      <c r="D95" s="11" t="s">
        <v>492</v>
      </c>
    </row>
    <row r="96" ht="16.5" spans="3:4">
      <c r="C96" s="20"/>
      <c r="D96" s="21"/>
    </row>
    <row r="97" ht="16.5" spans="3:4">
      <c r="C97" s="10">
        <v>10510</v>
      </c>
      <c r="D97" s="11" t="s">
        <v>493</v>
      </c>
    </row>
    <row r="98" ht="16.5" spans="3:4">
      <c r="C98" s="10">
        <v>10510</v>
      </c>
      <c r="D98" s="11" t="s">
        <v>494</v>
      </c>
    </row>
    <row r="99" ht="16.5" spans="3:4">
      <c r="C99" s="10">
        <v>10510</v>
      </c>
      <c r="D99" s="11" t="s">
        <v>495</v>
      </c>
    </row>
    <row r="100" ht="16.5" spans="3:4">
      <c r="C100" s="10">
        <v>10510</v>
      </c>
      <c r="D100" s="11" t="s">
        <v>496</v>
      </c>
    </row>
    <row r="101" ht="16.5" spans="3:4">
      <c r="C101" s="10">
        <v>10510</v>
      </c>
      <c r="D101" s="11" t="s">
        <v>497</v>
      </c>
    </row>
    <row r="102" ht="16.5" spans="3:4">
      <c r="C102" s="10">
        <v>10510</v>
      </c>
      <c r="D102" s="11" t="s">
        <v>357</v>
      </c>
    </row>
    <row r="103" ht="16.5" spans="3:4">
      <c r="C103" s="12">
        <v>10510</v>
      </c>
      <c r="D103" s="13" t="s">
        <v>357</v>
      </c>
    </row>
    <row r="104" ht="16.5" spans="3:4">
      <c r="C104" s="14">
        <v>10510</v>
      </c>
      <c r="D104" s="15" t="s">
        <v>357</v>
      </c>
    </row>
    <row r="105" ht="16.5" spans="3:4">
      <c r="C105" s="16">
        <v>10510</v>
      </c>
      <c r="D105" s="17" t="s">
        <v>357</v>
      </c>
    </row>
    <row r="106" ht="16.5" spans="3:4">
      <c r="C106" s="20"/>
      <c r="D106" s="21"/>
    </row>
    <row r="107" ht="16.5" spans="3:4">
      <c r="C107" s="10">
        <v>10511</v>
      </c>
      <c r="D107" s="11" t="s">
        <v>498</v>
      </c>
    </row>
    <row r="108" ht="16.5" spans="3:4">
      <c r="C108" s="10">
        <v>10511</v>
      </c>
      <c r="D108" s="11" t="s">
        <v>499</v>
      </c>
    </row>
    <row r="109" ht="16.5" spans="3:4">
      <c r="C109" s="10">
        <v>10511</v>
      </c>
      <c r="D109" s="11" t="s">
        <v>500</v>
      </c>
    </row>
    <row r="110" ht="16.5" spans="3:4">
      <c r="C110" s="10">
        <v>10511</v>
      </c>
      <c r="D110" s="11" t="s">
        <v>501</v>
      </c>
    </row>
    <row r="111" ht="16.5" spans="3:4">
      <c r="C111" s="10">
        <v>10511</v>
      </c>
      <c r="D111" s="11" t="s">
        <v>502</v>
      </c>
    </row>
    <row r="112" ht="16.5" spans="3:4">
      <c r="C112" s="10">
        <v>10511</v>
      </c>
      <c r="D112" s="11" t="s">
        <v>360</v>
      </c>
    </row>
    <row r="113" ht="16.5" spans="3:4">
      <c r="C113" s="12">
        <v>10511</v>
      </c>
      <c r="D113" s="13" t="s">
        <v>360</v>
      </c>
    </row>
    <row r="114" ht="16.5" spans="3:4">
      <c r="C114" s="14">
        <v>10511</v>
      </c>
      <c r="D114" s="15" t="s">
        <v>360</v>
      </c>
    </row>
    <row r="115" ht="16.5" spans="3:4">
      <c r="C115" s="16">
        <v>10511</v>
      </c>
      <c r="D115" s="17" t="s">
        <v>360</v>
      </c>
    </row>
    <row r="116" ht="16.5" spans="3:4">
      <c r="C116" s="10">
        <v>10512</v>
      </c>
      <c r="D116" s="11" t="s">
        <v>503</v>
      </c>
    </row>
    <row r="117" ht="16.5" spans="3:4">
      <c r="C117" s="10">
        <v>10512</v>
      </c>
      <c r="D117" s="11" t="s">
        <v>504</v>
      </c>
    </row>
    <row r="118" ht="16.5" spans="3:4">
      <c r="C118" s="10">
        <v>10512</v>
      </c>
      <c r="D118" s="11" t="s">
        <v>505</v>
      </c>
    </row>
    <row r="119" ht="16.5" spans="3:4">
      <c r="C119" s="10">
        <v>10512</v>
      </c>
      <c r="D119" s="11" t="s">
        <v>506</v>
      </c>
    </row>
    <row r="120" ht="16.5" spans="3:4">
      <c r="C120" s="10">
        <v>10512</v>
      </c>
      <c r="D120" s="11" t="s">
        <v>507</v>
      </c>
    </row>
    <row r="121" ht="16.5" spans="3:4">
      <c r="C121" s="10">
        <v>10512</v>
      </c>
      <c r="D121" s="11" t="s">
        <v>363</v>
      </c>
    </row>
    <row r="122" ht="16.5" spans="3:4">
      <c r="C122" s="12">
        <v>10512</v>
      </c>
      <c r="D122" s="13" t="s">
        <v>363</v>
      </c>
    </row>
    <row r="123" ht="16.5" spans="3:4">
      <c r="C123" s="14">
        <v>10512</v>
      </c>
      <c r="D123" s="15" t="s">
        <v>363</v>
      </c>
    </row>
    <row r="124" ht="16.5" spans="3:4">
      <c r="C124" s="16">
        <v>10512</v>
      </c>
      <c r="D124" s="17" t="s">
        <v>363</v>
      </c>
    </row>
    <row r="125" ht="16.5" spans="3:4">
      <c r="C125" s="22"/>
      <c r="D125" s="23"/>
    </row>
    <row r="126" ht="16.5" spans="3:4">
      <c r="C126" s="4">
        <v>20101</v>
      </c>
      <c r="D126" s="5" t="s">
        <v>508</v>
      </c>
    </row>
    <row r="127" ht="16.5" spans="3:4">
      <c r="C127" s="4">
        <v>20201</v>
      </c>
      <c r="D127" s="5" t="s">
        <v>509</v>
      </c>
    </row>
    <row r="128" ht="16.5" spans="3:4">
      <c r="C128" s="4">
        <v>20202</v>
      </c>
      <c r="D128" s="5" t="s">
        <v>510</v>
      </c>
    </row>
    <row r="129" ht="16.5" spans="3:4">
      <c r="C129" s="4">
        <v>20301</v>
      </c>
      <c r="D129" s="5" t="s">
        <v>511</v>
      </c>
    </row>
    <row r="130" ht="16.5" spans="3:4">
      <c r="C130" s="4">
        <v>20302</v>
      </c>
      <c r="D130" s="5" t="s">
        <v>512</v>
      </c>
    </row>
    <row r="131" ht="16.5" spans="3:4">
      <c r="C131" s="4">
        <v>20303</v>
      </c>
      <c r="D131" s="5" t="s">
        <v>513</v>
      </c>
    </row>
    <row r="132" ht="16.5" spans="3:4">
      <c r="C132" s="4">
        <v>20304</v>
      </c>
      <c r="D132" s="5" t="s">
        <v>514</v>
      </c>
    </row>
    <row r="133" ht="16.5" spans="3:4">
      <c r="C133" s="4">
        <v>20305</v>
      </c>
      <c r="D133" s="5" t="s">
        <v>515</v>
      </c>
    </row>
    <row r="134" ht="16.5" spans="3:4">
      <c r="C134" s="24">
        <v>20401</v>
      </c>
      <c r="D134" s="25" t="s">
        <v>516</v>
      </c>
    </row>
    <row r="135" ht="16.5" spans="3:4">
      <c r="C135" s="24">
        <v>20401</v>
      </c>
      <c r="D135" s="25" t="s">
        <v>516</v>
      </c>
    </row>
    <row r="136" ht="16.5" spans="3:4">
      <c r="C136" s="8"/>
      <c r="D136" s="9"/>
    </row>
    <row r="137" ht="16.5" spans="3:4">
      <c r="C137" s="24">
        <v>20402</v>
      </c>
      <c r="D137" s="25" t="s">
        <v>517</v>
      </c>
    </row>
    <row r="138" ht="16.5" spans="3:4">
      <c r="C138" s="24">
        <v>20402</v>
      </c>
      <c r="D138" s="25" t="s">
        <v>517</v>
      </c>
    </row>
    <row r="139" ht="16.5" spans="3:4">
      <c r="C139" s="8"/>
      <c r="D139" s="9"/>
    </row>
    <row r="140" ht="16.5" spans="3:4">
      <c r="C140" s="24">
        <v>20403</v>
      </c>
      <c r="D140" s="25" t="s">
        <v>518</v>
      </c>
    </row>
    <row r="141" ht="16.5" spans="3:4">
      <c r="C141" s="24">
        <v>20403</v>
      </c>
      <c r="D141" s="25" t="s">
        <v>518</v>
      </c>
    </row>
    <row r="142" ht="16.5" spans="3:4">
      <c r="C142" s="8"/>
      <c r="D142" s="9"/>
    </row>
    <row r="143" ht="16.5" spans="3:4">
      <c r="C143" s="24">
        <v>20404</v>
      </c>
      <c r="D143" s="25" t="s">
        <v>519</v>
      </c>
    </row>
    <row r="144" ht="16.5" spans="3:4">
      <c r="C144" s="24">
        <v>20404</v>
      </c>
      <c r="D144" s="25" t="s">
        <v>519</v>
      </c>
    </row>
    <row r="145" ht="16.5" spans="3:4">
      <c r="C145" s="8"/>
      <c r="D145" s="9"/>
    </row>
    <row r="146" ht="16.5" spans="3:4">
      <c r="C146" s="24">
        <v>20405</v>
      </c>
      <c r="D146" s="25" t="s">
        <v>520</v>
      </c>
    </row>
    <row r="147" ht="16.5" spans="3:4">
      <c r="C147" s="24">
        <v>20405</v>
      </c>
      <c r="D147" s="25" t="s">
        <v>520</v>
      </c>
    </row>
    <row r="148" ht="16.5" spans="3:4">
      <c r="C148" s="8"/>
      <c r="D148" s="9"/>
    </row>
    <row r="149" ht="16.5" spans="3:4">
      <c r="C149" s="26">
        <v>20501</v>
      </c>
      <c r="D149" s="27" t="s">
        <v>521</v>
      </c>
    </row>
    <row r="150" ht="16.5" spans="3:4">
      <c r="C150" s="26">
        <v>20501</v>
      </c>
      <c r="D150" s="27" t="s">
        <v>522</v>
      </c>
    </row>
    <row r="151" ht="16.5" spans="3:4">
      <c r="C151" s="26">
        <v>20501</v>
      </c>
      <c r="D151" s="27" t="s">
        <v>523</v>
      </c>
    </row>
    <row r="152" ht="16.5" spans="3:4">
      <c r="C152" s="26">
        <v>20501</v>
      </c>
      <c r="D152" s="27" t="s">
        <v>524</v>
      </c>
    </row>
    <row r="153" ht="16.5" spans="3:4">
      <c r="C153" s="26">
        <v>20501</v>
      </c>
      <c r="D153" s="27" t="s">
        <v>525</v>
      </c>
    </row>
    <row r="154" ht="16.5" spans="3:4">
      <c r="C154" s="26">
        <v>20501</v>
      </c>
      <c r="D154" s="27" t="s">
        <v>365</v>
      </c>
    </row>
    <row r="155" ht="16.5" spans="3:4">
      <c r="C155" s="28">
        <v>20501</v>
      </c>
      <c r="D155" s="29" t="s">
        <v>365</v>
      </c>
    </row>
    <row r="156" ht="16.5" spans="3:4">
      <c r="C156" s="28">
        <v>20501</v>
      </c>
      <c r="D156" s="29" t="s">
        <v>365</v>
      </c>
    </row>
    <row r="157" ht="16.5" spans="3:4">
      <c r="C157" s="30">
        <v>20501</v>
      </c>
      <c r="D157" s="31" t="s">
        <v>365</v>
      </c>
    </row>
    <row r="158" ht="16.5" spans="3:4">
      <c r="C158" s="26">
        <v>20502</v>
      </c>
      <c r="D158" s="27" t="s">
        <v>526</v>
      </c>
    </row>
    <row r="159" ht="16.5" spans="3:4">
      <c r="C159" s="26">
        <v>20502</v>
      </c>
      <c r="D159" s="27" t="s">
        <v>527</v>
      </c>
    </row>
    <row r="160" ht="16.5" spans="3:4">
      <c r="C160" s="26">
        <v>20502</v>
      </c>
      <c r="D160" s="27" t="s">
        <v>528</v>
      </c>
    </row>
    <row r="161" ht="16.5" spans="3:4">
      <c r="C161" s="26">
        <v>20502</v>
      </c>
      <c r="D161" s="27" t="s">
        <v>529</v>
      </c>
    </row>
    <row r="162" ht="16.5" spans="3:4">
      <c r="C162" s="26">
        <v>20502</v>
      </c>
      <c r="D162" s="27" t="s">
        <v>530</v>
      </c>
    </row>
    <row r="163" ht="16.5" spans="3:4">
      <c r="C163" s="26">
        <v>20502</v>
      </c>
      <c r="D163" s="27" t="s">
        <v>367</v>
      </c>
    </row>
    <row r="164" ht="16.5" spans="3:4">
      <c r="C164" s="28">
        <v>20502</v>
      </c>
      <c r="D164" s="29" t="s">
        <v>367</v>
      </c>
    </row>
    <row r="165" ht="16.5" spans="3:4">
      <c r="C165" s="32">
        <v>20502</v>
      </c>
      <c r="D165" s="33" t="s">
        <v>367</v>
      </c>
    </row>
    <row r="166" ht="16.5" spans="3:4">
      <c r="C166" s="30">
        <v>20502</v>
      </c>
      <c r="D166" s="31" t="s">
        <v>367</v>
      </c>
    </row>
    <row r="167" ht="16.5" spans="3:4">
      <c r="C167" s="26">
        <v>20503</v>
      </c>
      <c r="D167" s="27" t="s">
        <v>531</v>
      </c>
    </row>
    <row r="168" ht="16.5" spans="3:4">
      <c r="C168" s="26">
        <v>20503</v>
      </c>
      <c r="D168" s="27" t="s">
        <v>532</v>
      </c>
    </row>
    <row r="169" ht="16.5" spans="3:4">
      <c r="C169" s="26">
        <v>20503</v>
      </c>
      <c r="D169" s="27" t="s">
        <v>533</v>
      </c>
    </row>
    <row r="170" ht="16.5" spans="3:4">
      <c r="C170" s="26">
        <v>20503</v>
      </c>
      <c r="D170" s="27" t="s">
        <v>534</v>
      </c>
    </row>
    <row r="171" ht="16.5" spans="3:4">
      <c r="C171" s="26">
        <v>20503</v>
      </c>
      <c r="D171" s="27" t="s">
        <v>535</v>
      </c>
    </row>
    <row r="172" ht="16.5" spans="3:4">
      <c r="C172" s="20"/>
      <c r="D172" s="21"/>
    </row>
    <row r="173" ht="16.5" spans="3:4">
      <c r="C173" s="26">
        <v>20504</v>
      </c>
      <c r="D173" s="27" t="s">
        <v>536</v>
      </c>
    </row>
    <row r="174" ht="16.5" spans="3:4">
      <c r="C174" s="26">
        <v>20504</v>
      </c>
      <c r="D174" s="27" t="s">
        <v>537</v>
      </c>
    </row>
    <row r="175" ht="16.5" spans="3:4">
      <c r="C175" s="26">
        <v>20504</v>
      </c>
      <c r="D175" s="27" t="s">
        <v>538</v>
      </c>
    </row>
    <row r="176" ht="16.5" spans="3:4">
      <c r="C176" s="26">
        <v>20504</v>
      </c>
      <c r="D176" s="27" t="s">
        <v>539</v>
      </c>
    </row>
    <row r="177" ht="16.5" spans="3:4">
      <c r="C177" s="26">
        <v>20504</v>
      </c>
      <c r="D177" s="27" t="s">
        <v>540</v>
      </c>
    </row>
    <row r="178" ht="16.5" spans="3:4">
      <c r="C178" s="26">
        <v>20504</v>
      </c>
      <c r="D178" s="27" t="s">
        <v>370</v>
      </c>
    </row>
    <row r="179" ht="16.5" spans="3:4">
      <c r="C179" s="28">
        <v>20504</v>
      </c>
      <c r="D179" s="29" t="s">
        <v>370</v>
      </c>
    </row>
    <row r="180" ht="16.5" spans="3:4">
      <c r="C180" s="32">
        <v>20504</v>
      </c>
      <c r="D180" s="33" t="s">
        <v>370</v>
      </c>
    </row>
    <row r="181" ht="16.5" spans="3:4">
      <c r="C181" s="30">
        <v>20504</v>
      </c>
      <c r="D181" s="31" t="s">
        <v>370</v>
      </c>
    </row>
    <row r="182" ht="16.5" spans="3:4">
      <c r="C182" s="26">
        <v>20505</v>
      </c>
      <c r="D182" s="27" t="s">
        <v>541</v>
      </c>
    </row>
    <row r="183" ht="16.5" spans="3:4">
      <c r="C183" s="26">
        <v>20505</v>
      </c>
      <c r="D183" s="27" t="s">
        <v>542</v>
      </c>
    </row>
    <row r="184" ht="16.5" spans="3:4">
      <c r="C184" s="26">
        <v>20505</v>
      </c>
      <c r="D184" s="27" t="s">
        <v>543</v>
      </c>
    </row>
    <row r="185" ht="16.5" spans="3:4">
      <c r="C185" s="26">
        <v>20505</v>
      </c>
      <c r="D185" s="27" t="s">
        <v>544</v>
      </c>
    </row>
    <row r="186" ht="16.5" spans="3:4">
      <c r="C186" s="26">
        <v>20505</v>
      </c>
      <c r="D186" s="27" t="s">
        <v>545</v>
      </c>
    </row>
    <row r="187" ht="16.5" spans="3:4">
      <c r="C187" s="26">
        <v>20505</v>
      </c>
      <c r="D187" s="27" t="s">
        <v>373</v>
      </c>
    </row>
    <row r="188" ht="16.5" spans="3:4">
      <c r="C188" s="28">
        <v>20505</v>
      </c>
      <c r="D188" s="29" t="s">
        <v>373</v>
      </c>
    </row>
    <row r="189" ht="16.5" spans="3:4">
      <c r="C189" s="32">
        <v>20505</v>
      </c>
      <c r="D189" s="33" t="s">
        <v>373</v>
      </c>
    </row>
    <row r="190" ht="16.5" spans="3:4">
      <c r="C190" s="30">
        <v>20505</v>
      </c>
      <c r="D190" s="31" t="s">
        <v>373</v>
      </c>
    </row>
    <row r="191" ht="16.5" spans="3:4">
      <c r="C191" s="26">
        <v>20506</v>
      </c>
      <c r="D191" s="27" t="s">
        <v>546</v>
      </c>
    </row>
    <row r="192" ht="16.5" spans="3:4">
      <c r="C192" s="26">
        <v>20506</v>
      </c>
      <c r="D192" s="27" t="s">
        <v>547</v>
      </c>
    </row>
    <row r="193" ht="16.5" spans="3:4">
      <c r="C193" s="26">
        <v>20506</v>
      </c>
      <c r="D193" s="27" t="s">
        <v>548</v>
      </c>
    </row>
    <row r="194" ht="16.5" spans="3:4">
      <c r="C194" s="26">
        <v>20506</v>
      </c>
      <c r="D194" s="27" t="s">
        <v>549</v>
      </c>
    </row>
    <row r="195" ht="16.5" spans="3:4">
      <c r="C195" s="26">
        <v>20506</v>
      </c>
      <c r="D195" s="27" t="s">
        <v>550</v>
      </c>
    </row>
    <row r="196" ht="16.5" spans="3:4">
      <c r="C196" s="20"/>
      <c r="D196" s="21"/>
    </row>
    <row r="197" ht="16.5" spans="3:4">
      <c r="C197" s="26">
        <v>20507</v>
      </c>
      <c r="D197" s="27" t="s">
        <v>551</v>
      </c>
    </row>
    <row r="198" ht="16.5" spans="3:4">
      <c r="C198" s="26">
        <v>20507</v>
      </c>
      <c r="D198" s="27" t="s">
        <v>552</v>
      </c>
    </row>
    <row r="199" ht="16.5" spans="3:4">
      <c r="C199" s="26">
        <v>20507</v>
      </c>
      <c r="D199" s="27" t="s">
        <v>553</v>
      </c>
    </row>
    <row r="200" ht="16.5" spans="3:4">
      <c r="C200" s="26">
        <v>20507</v>
      </c>
      <c r="D200" s="27" t="s">
        <v>554</v>
      </c>
    </row>
    <row r="201" ht="16.5" spans="3:4">
      <c r="C201" s="26">
        <v>20507</v>
      </c>
      <c r="D201" s="27" t="s">
        <v>555</v>
      </c>
    </row>
    <row r="202" ht="16.5" spans="3:4">
      <c r="C202" s="26">
        <v>20507</v>
      </c>
      <c r="D202" s="27" t="s">
        <v>375</v>
      </c>
    </row>
    <row r="203" ht="16.5" spans="3:4">
      <c r="C203" s="28">
        <v>20507</v>
      </c>
      <c r="D203" s="29" t="s">
        <v>375</v>
      </c>
    </row>
    <row r="204" ht="16.5" spans="3:4">
      <c r="C204" s="32">
        <v>20507</v>
      </c>
      <c r="D204" s="33" t="s">
        <v>375</v>
      </c>
    </row>
    <row r="205" ht="16.5" spans="3:4">
      <c r="C205" s="30">
        <v>20507</v>
      </c>
      <c r="D205" s="31" t="s">
        <v>375</v>
      </c>
    </row>
    <row r="206" ht="16.5" spans="3:4">
      <c r="C206" s="26">
        <v>20508</v>
      </c>
      <c r="D206" s="27" t="s">
        <v>556</v>
      </c>
    </row>
    <row r="207" ht="16.5" spans="3:4">
      <c r="C207" s="26">
        <v>20508</v>
      </c>
      <c r="D207" s="27" t="s">
        <v>557</v>
      </c>
    </row>
    <row r="208" ht="16.5" spans="3:4">
      <c r="C208" s="26">
        <v>20508</v>
      </c>
      <c r="D208" s="27" t="s">
        <v>558</v>
      </c>
    </row>
    <row r="209" ht="16.5" spans="3:4">
      <c r="C209" s="26">
        <v>20508</v>
      </c>
      <c r="D209" s="27" t="s">
        <v>559</v>
      </c>
    </row>
    <row r="210" ht="16.5" spans="3:4">
      <c r="C210" s="26">
        <v>20508</v>
      </c>
      <c r="D210" s="27" t="s">
        <v>560</v>
      </c>
    </row>
    <row r="211" ht="16.5" spans="3:4">
      <c r="C211" s="26">
        <v>20508</v>
      </c>
      <c r="D211" s="27" t="s">
        <v>377</v>
      </c>
    </row>
    <row r="212" ht="16.5" spans="3:4">
      <c r="C212" s="28">
        <v>20508</v>
      </c>
      <c r="D212" s="29" t="s">
        <v>377</v>
      </c>
    </row>
    <row r="213" ht="16.5" spans="3:4">
      <c r="C213" s="32">
        <v>20508</v>
      </c>
      <c r="D213" s="33" t="s">
        <v>377</v>
      </c>
    </row>
    <row r="214" ht="16.5" spans="3:4">
      <c r="C214" s="30">
        <v>20508</v>
      </c>
      <c r="D214" s="31" t="s">
        <v>377</v>
      </c>
    </row>
    <row r="215" ht="16.5" spans="3:4">
      <c r="C215" s="26">
        <v>20509</v>
      </c>
      <c r="D215" s="27" t="s">
        <v>561</v>
      </c>
    </row>
    <row r="216" ht="16.5" spans="3:4">
      <c r="C216" s="26">
        <v>20509</v>
      </c>
      <c r="D216" s="27" t="s">
        <v>562</v>
      </c>
    </row>
    <row r="217" ht="16.5" spans="3:4">
      <c r="C217" s="26">
        <v>20509</v>
      </c>
      <c r="D217" s="27" t="s">
        <v>563</v>
      </c>
    </row>
    <row r="218" ht="16.5" spans="3:4">
      <c r="C218" s="26">
        <v>20509</v>
      </c>
      <c r="D218" s="27" t="s">
        <v>564</v>
      </c>
    </row>
    <row r="219" ht="16.5" spans="3:4">
      <c r="C219" s="26">
        <v>20509</v>
      </c>
      <c r="D219" s="27" t="s">
        <v>565</v>
      </c>
    </row>
    <row r="220" ht="16.5" spans="3:4">
      <c r="C220" s="26">
        <v>20509</v>
      </c>
      <c r="D220" s="27" t="s">
        <v>379</v>
      </c>
    </row>
    <row r="221" ht="16.5" spans="3:4">
      <c r="C221" s="28">
        <v>20509</v>
      </c>
      <c r="D221" s="29" t="s">
        <v>379</v>
      </c>
    </row>
    <row r="222" ht="16.5" spans="3:4">
      <c r="C222" s="32">
        <v>20509</v>
      </c>
      <c r="D222" s="33" t="s">
        <v>379</v>
      </c>
    </row>
    <row r="223" ht="16.5" spans="3:4">
      <c r="C223" s="30">
        <v>20509</v>
      </c>
      <c r="D223" s="31" t="s">
        <v>379</v>
      </c>
    </row>
    <row r="224" ht="16.5" spans="3:4">
      <c r="C224" s="26">
        <v>20510</v>
      </c>
      <c r="D224" s="27" t="s">
        <v>566</v>
      </c>
    </row>
    <row r="225" ht="16.5" spans="3:4">
      <c r="C225" s="26">
        <v>20510</v>
      </c>
      <c r="D225" s="27" t="s">
        <v>567</v>
      </c>
    </row>
    <row r="226" ht="16.5" spans="3:4">
      <c r="C226" s="26">
        <v>20510</v>
      </c>
      <c r="D226" s="27" t="s">
        <v>568</v>
      </c>
    </row>
    <row r="227" ht="16.5" spans="3:4">
      <c r="C227" s="26">
        <v>20510</v>
      </c>
      <c r="D227" s="27" t="s">
        <v>569</v>
      </c>
    </row>
    <row r="228" ht="16.5" spans="3:4">
      <c r="C228" s="26">
        <v>20510</v>
      </c>
      <c r="D228" s="27" t="s">
        <v>570</v>
      </c>
    </row>
    <row r="229" ht="16.5" spans="3:4">
      <c r="C229" s="26">
        <v>20510</v>
      </c>
      <c r="D229" s="27" t="s">
        <v>571</v>
      </c>
    </row>
    <row r="230" ht="16.5" spans="3:4">
      <c r="C230" s="28">
        <v>20510</v>
      </c>
      <c r="D230" s="29" t="s">
        <v>571</v>
      </c>
    </row>
    <row r="231" ht="16.5" spans="3:4">
      <c r="C231" s="32">
        <v>20510</v>
      </c>
      <c r="D231" s="33" t="s">
        <v>571</v>
      </c>
    </row>
    <row r="232" ht="16.5" spans="3:4">
      <c r="C232" s="30">
        <v>20510</v>
      </c>
      <c r="D232" s="31" t="s">
        <v>571</v>
      </c>
    </row>
    <row r="233" ht="16.5" spans="3:4">
      <c r="C233" s="26">
        <v>20511</v>
      </c>
      <c r="D233" s="27" t="s">
        <v>572</v>
      </c>
    </row>
    <row r="234" ht="16.5" spans="3:4">
      <c r="C234" s="26">
        <v>20511</v>
      </c>
      <c r="D234" s="27" t="s">
        <v>573</v>
      </c>
    </row>
    <row r="235" ht="16.5" spans="3:4">
      <c r="C235" s="26">
        <v>20511</v>
      </c>
      <c r="D235" s="27" t="s">
        <v>574</v>
      </c>
    </row>
    <row r="236" ht="16.5" spans="3:4">
      <c r="C236" s="26">
        <v>20511</v>
      </c>
      <c r="D236" s="27" t="s">
        <v>575</v>
      </c>
    </row>
    <row r="237" ht="16.5" spans="3:4">
      <c r="C237" s="26">
        <v>20511</v>
      </c>
      <c r="D237" s="27" t="s">
        <v>576</v>
      </c>
    </row>
    <row r="238" ht="16.5" spans="3:4">
      <c r="C238" s="26">
        <v>20511</v>
      </c>
      <c r="D238" s="27" t="s">
        <v>381</v>
      </c>
    </row>
    <row r="239" ht="16.5" spans="3:4">
      <c r="C239" s="28">
        <v>20511</v>
      </c>
      <c r="D239" s="29" t="s">
        <v>381</v>
      </c>
    </row>
    <row r="240" ht="16.5" spans="3:4">
      <c r="C240" s="32">
        <v>20511</v>
      </c>
      <c r="D240" s="33" t="s">
        <v>381</v>
      </c>
    </row>
    <row r="241" ht="16.5" spans="3:4">
      <c r="C241" s="30">
        <v>20511</v>
      </c>
      <c r="D241" s="31" t="s">
        <v>381</v>
      </c>
    </row>
    <row r="242" ht="16.5" spans="3:4">
      <c r="C242" s="26">
        <v>20512</v>
      </c>
      <c r="D242" s="27" t="s">
        <v>577</v>
      </c>
    </row>
    <row r="243" ht="16.5" spans="3:4">
      <c r="C243" s="26">
        <v>20512</v>
      </c>
      <c r="D243" s="27" t="s">
        <v>578</v>
      </c>
    </row>
    <row r="244" ht="16.5" spans="3:4">
      <c r="C244" s="26">
        <v>20512</v>
      </c>
      <c r="D244" s="27" t="s">
        <v>579</v>
      </c>
    </row>
    <row r="245" ht="16.5" spans="3:4">
      <c r="C245" s="26">
        <v>20512</v>
      </c>
      <c r="D245" s="27" t="s">
        <v>580</v>
      </c>
    </row>
    <row r="246" ht="16.5" spans="3:4">
      <c r="C246" s="26">
        <v>20512</v>
      </c>
      <c r="D246" s="27" t="s">
        <v>581</v>
      </c>
    </row>
    <row r="247" ht="16.5" spans="3:4">
      <c r="C247" s="26">
        <v>20512</v>
      </c>
      <c r="D247" s="27" t="s">
        <v>383</v>
      </c>
    </row>
    <row r="248" ht="16.5" spans="3:4">
      <c r="C248" s="28">
        <v>20512</v>
      </c>
      <c r="D248" s="29" t="s">
        <v>383</v>
      </c>
    </row>
    <row r="249" ht="16.5" spans="3:4">
      <c r="C249" s="32">
        <v>20512</v>
      </c>
      <c r="D249" s="33" t="s">
        <v>383</v>
      </c>
    </row>
    <row r="250" ht="16.5" spans="3:4">
      <c r="C250" s="30">
        <v>20512</v>
      </c>
      <c r="D250" s="31" t="s">
        <v>383</v>
      </c>
    </row>
    <row r="251" ht="16.5" spans="3:4">
      <c r="C251" s="22"/>
      <c r="D251" s="23"/>
    </row>
    <row r="252" ht="16.5" spans="3:4">
      <c r="C252" s="4">
        <v>30101</v>
      </c>
      <c r="D252" s="5" t="s">
        <v>582</v>
      </c>
    </row>
    <row r="253" ht="16.5" spans="3:4">
      <c r="C253" s="4">
        <v>30201</v>
      </c>
      <c r="D253" s="5" t="s">
        <v>583</v>
      </c>
    </row>
    <row r="254" ht="16.5" spans="3:4">
      <c r="C254" s="4">
        <v>30202</v>
      </c>
      <c r="D254" s="5" t="s">
        <v>584</v>
      </c>
    </row>
    <row r="255" ht="16.5" spans="3:4">
      <c r="C255" s="4">
        <v>30301</v>
      </c>
      <c r="D255" s="5" t="s">
        <v>585</v>
      </c>
    </row>
    <row r="256" ht="16.5" spans="3:4">
      <c r="C256" s="4">
        <v>30302</v>
      </c>
      <c r="D256" s="5" t="s">
        <v>586</v>
      </c>
    </row>
    <row r="257" ht="16.5" spans="3:4">
      <c r="C257" s="4">
        <v>30303</v>
      </c>
      <c r="D257" s="5" t="s">
        <v>587</v>
      </c>
    </row>
    <row r="258" ht="16.5" spans="3:4">
      <c r="C258" s="4">
        <v>30304</v>
      </c>
      <c r="D258" s="5" t="s">
        <v>588</v>
      </c>
    </row>
    <row r="259" ht="16.5" spans="3:4">
      <c r="C259" s="4">
        <v>30305</v>
      </c>
      <c r="D259" s="5" t="s">
        <v>589</v>
      </c>
    </row>
    <row r="260" ht="16.5" spans="3:4">
      <c r="C260" s="34">
        <v>30401</v>
      </c>
      <c r="D260" s="35" t="s">
        <v>590</v>
      </c>
    </row>
    <row r="261" ht="16.5" spans="3:4">
      <c r="C261" s="34">
        <v>30401</v>
      </c>
      <c r="D261" s="35" t="s">
        <v>590</v>
      </c>
    </row>
    <row r="262" ht="16.5" spans="3:4">
      <c r="C262" s="8"/>
      <c r="D262" s="9"/>
    </row>
    <row r="263" ht="16.5" spans="3:4">
      <c r="C263" s="34">
        <v>30402</v>
      </c>
      <c r="D263" s="35" t="s">
        <v>591</v>
      </c>
    </row>
    <row r="264" ht="16.5" spans="3:4">
      <c r="C264" s="34">
        <v>30402</v>
      </c>
      <c r="D264" s="35" t="s">
        <v>591</v>
      </c>
    </row>
    <row r="265" ht="16.5" spans="3:4">
      <c r="C265" s="34">
        <v>30402</v>
      </c>
      <c r="D265" s="35" t="s">
        <v>592</v>
      </c>
    </row>
    <row r="266" ht="16.5" spans="3:4">
      <c r="C266" s="34">
        <v>30402</v>
      </c>
      <c r="D266" s="35" t="s">
        <v>593</v>
      </c>
    </row>
    <row r="267" ht="16.5" spans="3:4">
      <c r="C267" s="34">
        <v>30402</v>
      </c>
      <c r="D267" s="35" t="s">
        <v>594</v>
      </c>
    </row>
    <row r="268" ht="16.5" spans="3:4">
      <c r="C268" s="36">
        <v>30402</v>
      </c>
      <c r="D268" s="37" t="s">
        <v>595</v>
      </c>
    </row>
    <row r="269" ht="16.5" spans="3:4">
      <c r="C269" s="34">
        <v>30403</v>
      </c>
      <c r="D269" s="35" t="s">
        <v>596</v>
      </c>
    </row>
    <row r="270" ht="16.5" spans="3:4">
      <c r="C270" s="34">
        <v>30403</v>
      </c>
      <c r="D270" s="35" t="s">
        <v>596</v>
      </c>
    </row>
    <row r="271" ht="16.5" spans="3:4">
      <c r="C271" s="8"/>
      <c r="D271" s="9"/>
    </row>
    <row r="272" ht="16.5" spans="3:4">
      <c r="C272" s="34">
        <v>30404</v>
      </c>
      <c r="D272" s="35" t="s">
        <v>597</v>
      </c>
    </row>
    <row r="273" ht="16.5" spans="3:4">
      <c r="C273" s="34">
        <v>30404</v>
      </c>
      <c r="D273" s="35" t="s">
        <v>597</v>
      </c>
    </row>
    <row r="274" ht="16.5" spans="3:4">
      <c r="C274" s="8"/>
      <c r="D274" s="9"/>
    </row>
    <row r="275" ht="16.5" spans="3:4">
      <c r="C275" s="34">
        <v>30405</v>
      </c>
      <c r="D275" s="35" t="s">
        <v>598</v>
      </c>
    </row>
    <row r="276" ht="16.5" spans="3:4">
      <c r="C276" s="34">
        <v>30405</v>
      </c>
      <c r="D276" s="35" t="s">
        <v>598</v>
      </c>
    </row>
    <row r="277" ht="16.5" spans="3:4">
      <c r="C277" s="8"/>
      <c r="D277" s="9"/>
    </row>
    <row r="278" ht="16.5" spans="3:4">
      <c r="C278" s="38">
        <v>30501</v>
      </c>
      <c r="D278" s="39" t="s">
        <v>599</v>
      </c>
    </row>
    <row r="279" ht="16.5" spans="3:4">
      <c r="C279" s="38">
        <v>30501</v>
      </c>
      <c r="D279" s="39" t="s">
        <v>600</v>
      </c>
    </row>
    <row r="280" ht="16.5" spans="3:4">
      <c r="C280" s="38">
        <v>30501</v>
      </c>
      <c r="D280" s="39" t="s">
        <v>601</v>
      </c>
    </row>
    <row r="281" ht="16.5" spans="3:4">
      <c r="C281" s="38">
        <v>30501</v>
      </c>
      <c r="D281" s="39" t="s">
        <v>602</v>
      </c>
    </row>
    <row r="282" ht="16.5" spans="3:4">
      <c r="C282" s="38">
        <v>30501</v>
      </c>
      <c r="D282" s="39" t="s">
        <v>603</v>
      </c>
    </row>
    <row r="283" ht="16.5" spans="3:4">
      <c r="C283" s="38">
        <v>30501</v>
      </c>
      <c r="D283" s="39" t="s">
        <v>385</v>
      </c>
    </row>
    <row r="284" ht="16.5" spans="3:4">
      <c r="C284" s="36">
        <v>30501</v>
      </c>
      <c r="D284" s="37" t="s">
        <v>385</v>
      </c>
    </row>
    <row r="285" ht="16.5" spans="3:4">
      <c r="C285" s="40">
        <v>30501</v>
      </c>
      <c r="D285" s="41" t="s">
        <v>385</v>
      </c>
    </row>
    <row r="286" ht="16.5" spans="3:4">
      <c r="C286" s="42">
        <v>30501</v>
      </c>
      <c r="D286" s="43" t="s">
        <v>385</v>
      </c>
    </row>
    <row r="287" ht="16.5" spans="3:4">
      <c r="C287" s="38">
        <v>30502</v>
      </c>
      <c r="D287" s="39" t="s">
        <v>604</v>
      </c>
    </row>
    <row r="288" ht="16.5" spans="3:4">
      <c r="C288" s="38">
        <v>30502</v>
      </c>
      <c r="D288" s="39" t="s">
        <v>605</v>
      </c>
    </row>
    <row r="289" ht="16.5" spans="3:4">
      <c r="C289" s="38">
        <v>30502</v>
      </c>
      <c r="D289" s="39" t="s">
        <v>606</v>
      </c>
    </row>
    <row r="290" ht="16.5" spans="3:4">
      <c r="C290" s="38">
        <v>30502</v>
      </c>
      <c r="D290" s="39" t="s">
        <v>607</v>
      </c>
    </row>
    <row r="291" ht="16.5" spans="3:4">
      <c r="C291" s="38">
        <v>30502</v>
      </c>
      <c r="D291" s="39" t="s">
        <v>608</v>
      </c>
    </row>
    <row r="292" ht="16.5" spans="3:4">
      <c r="C292" s="38">
        <v>30502</v>
      </c>
      <c r="D292" s="39" t="s">
        <v>388</v>
      </c>
    </row>
    <row r="293" ht="16.5" spans="3:4">
      <c r="C293" s="36">
        <v>30502</v>
      </c>
      <c r="D293" s="37" t="s">
        <v>388</v>
      </c>
    </row>
    <row r="294" ht="16.5" spans="3:4">
      <c r="C294" s="40">
        <v>30502</v>
      </c>
      <c r="D294" s="41" t="s">
        <v>388</v>
      </c>
    </row>
    <row r="295" ht="16.5" spans="3:4">
      <c r="C295" s="42">
        <v>30502</v>
      </c>
      <c r="D295" s="43" t="s">
        <v>388</v>
      </c>
    </row>
    <row r="296" ht="16.5" spans="3:4">
      <c r="C296" s="38">
        <v>30503</v>
      </c>
      <c r="D296" s="39" t="s">
        <v>609</v>
      </c>
    </row>
    <row r="297" ht="16.5" spans="3:4">
      <c r="C297" s="38">
        <v>30503</v>
      </c>
      <c r="D297" s="39" t="s">
        <v>610</v>
      </c>
    </row>
    <row r="298" ht="16.5" spans="3:4">
      <c r="C298" s="38">
        <v>30503</v>
      </c>
      <c r="D298" s="39" t="s">
        <v>611</v>
      </c>
    </row>
    <row r="299" ht="16.5" spans="3:4">
      <c r="C299" s="38">
        <v>30503</v>
      </c>
      <c r="D299" s="39" t="s">
        <v>612</v>
      </c>
    </row>
    <row r="300" ht="16.5" spans="3:4">
      <c r="C300" s="38">
        <v>30503</v>
      </c>
      <c r="D300" s="39" t="s">
        <v>613</v>
      </c>
    </row>
    <row r="301" ht="16.5" spans="3:4">
      <c r="C301" s="20"/>
      <c r="D301" s="21"/>
    </row>
    <row r="302" ht="16.5" spans="3:4">
      <c r="C302" s="38">
        <v>30504</v>
      </c>
      <c r="D302" s="39" t="s">
        <v>614</v>
      </c>
    </row>
    <row r="303" ht="16.5" spans="3:4">
      <c r="C303" s="38">
        <v>30504</v>
      </c>
      <c r="D303" s="39" t="s">
        <v>615</v>
      </c>
    </row>
    <row r="304" ht="16.5" spans="3:4">
      <c r="C304" s="38">
        <v>30504</v>
      </c>
      <c r="D304" s="39" t="s">
        <v>616</v>
      </c>
    </row>
    <row r="305" ht="16.5" spans="3:4">
      <c r="C305" s="38">
        <v>30504</v>
      </c>
      <c r="D305" s="39" t="s">
        <v>617</v>
      </c>
    </row>
    <row r="306" ht="16.5" spans="3:4">
      <c r="C306" s="38">
        <v>30504</v>
      </c>
      <c r="D306" s="39" t="s">
        <v>618</v>
      </c>
    </row>
    <row r="307" ht="16.5" spans="3:4">
      <c r="C307" s="38">
        <v>30504</v>
      </c>
      <c r="D307" s="39" t="s">
        <v>619</v>
      </c>
    </row>
    <row r="308" ht="16.5" spans="3:4">
      <c r="C308" s="36">
        <v>30504</v>
      </c>
      <c r="D308" s="37" t="s">
        <v>619</v>
      </c>
    </row>
    <row r="309" ht="16.5" spans="3:4">
      <c r="C309" s="40">
        <v>30504</v>
      </c>
      <c r="D309" s="41" t="s">
        <v>619</v>
      </c>
    </row>
    <row r="310" ht="16.5" spans="3:4">
      <c r="C310" s="42">
        <v>30504</v>
      </c>
      <c r="D310" s="43" t="s">
        <v>619</v>
      </c>
    </row>
    <row r="311" ht="16.5" spans="3:4">
      <c r="C311" s="38">
        <v>30505</v>
      </c>
      <c r="D311" s="39" t="s">
        <v>620</v>
      </c>
    </row>
    <row r="312" ht="16.5" spans="3:4">
      <c r="C312" s="38">
        <v>30505</v>
      </c>
      <c r="D312" s="39" t="s">
        <v>621</v>
      </c>
    </row>
    <row r="313" ht="16.5" spans="3:4">
      <c r="C313" s="38">
        <v>30505</v>
      </c>
      <c r="D313" s="39" t="s">
        <v>622</v>
      </c>
    </row>
    <row r="314" ht="16.5" spans="3:4">
      <c r="C314" s="38">
        <v>30505</v>
      </c>
      <c r="D314" s="39" t="s">
        <v>623</v>
      </c>
    </row>
    <row r="315" ht="16.5" spans="3:4">
      <c r="C315" s="38">
        <v>30505</v>
      </c>
      <c r="D315" s="39" t="s">
        <v>624</v>
      </c>
    </row>
    <row r="316" ht="16.5" spans="3:4">
      <c r="C316" s="20"/>
      <c r="D316" s="21"/>
    </row>
    <row r="317" ht="16.5" spans="3:4">
      <c r="C317" s="38">
        <v>30506</v>
      </c>
      <c r="D317" s="39" t="s">
        <v>625</v>
      </c>
    </row>
    <row r="318" ht="16.5" spans="3:4">
      <c r="C318" s="38">
        <v>30506</v>
      </c>
      <c r="D318" s="39" t="s">
        <v>626</v>
      </c>
    </row>
    <row r="319" ht="16.5" spans="3:4">
      <c r="C319" s="38">
        <v>30506</v>
      </c>
      <c r="D319" s="39" t="s">
        <v>627</v>
      </c>
    </row>
    <row r="320" ht="16.5" spans="3:4">
      <c r="C320" s="38">
        <v>30506</v>
      </c>
      <c r="D320" s="39" t="s">
        <v>628</v>
      </c>
    </row>
    <row r="321" ht="16.5" spans="3:4">
      <c r="C321" s="38">
        <v>30506</v>
      </c>
      <c r="D321" s="39" t="s">
        <v>629</v>
      </c>
    </row>
    <row r="322" ht="16.5" spans="3:4">
      <c r="C322" s="38">
        <v>30506</v>
      </c>
      <c r="D322" s="39" t="s">
        <v>391</v>
      </c>
    </row>
    <row r="323" ht="16.5" spans="3:4">
      <c r="C323" s="36">
        <v>30506</v>
      </c>
      <c r="D323" s="37" t="s">
        <v>391</v>
      </c>
    </row>
    <row r="324" ht="16.5" spans="3:4">
      <c r="C324" s="40">
        <v>30506</v>
      </c>
      <c r="D324" s="41" t="s">
        <v>391</v>
      </c>
    </row>
    <row r="325" ht="16.5" spans="3:4">
      <c r="C325" s="42">
        <v>30506</v>
      </c>
      <c r="D325" s="43" t="s">
        <v>391</v>
      </c>
    </row>
    <row r="326" ht="16.5" spans="3:4">
      <c r="C326" s="38">
        <v>30507</v>
      </c>
      <c r="D326" s="39" t="s">
        <v>630</v>
      </c>
    </row>
    <row r="327" ht="16.5" spans="3:4">
      <c r="C327" s="38">
        <v>30507</v>
      </c>
      <c r="D327" s="39" t="s">
        <v>631</v>
      </c>
    </row>
    <row r="328" ht="16.5" spans="3:4">
      <c r="C328" s="38">
        <v>30507</v>
      </c>
      <c r="D328" s="39" t="s">
        <v>632</v>
      </c>
    </row>
    <row r="329" ht="16.5" spans="3:4">
      <c r="C329" s="38">
        <v>30507</v>
      </c>
      <c r="D329" s="39" t="s">
        <v>633</v>
      </c>
    </row>
    <row r="330" ht="16.5" spans="3:4">
      <c r="C330" s="38">
        <v>30507</v>
      </c>
      <c r="D330" s="39" t="s">
        <v>634</v>
      </c>
    </row>
    <row r="331" ht="16.5" spans="3:4">
      <c r="C331" s="38">
        <v>30507</v>
      </c>
      <c r="D331" s="39" t="s">
        <v>393</v>
      </c>
    </row>
    <row r="332" ht="16.5" spans="3:4">
      <c r="C332" s="36">
        <v>30507</v>
      </c>
      <c r="D332" s="37" t="s">
        <v>393</v>
      </c>
    </row>
    <row r="333" ht="16.5" spans="3:4">
      <c r="C333" s="40">
        <v>30507</v>
      </c>
      <c r="D333" s="41" t="s">
        <v>393</v>
      </c>
    </row>
    <row r="334" ht="16.5" spans="3:4">
      <c r="C334" s="42">
        <v>30507</v>
      </c>
      <c r="D334" s="43" t="s">
        <v>393</v>
      </c>
    </row>
    <row r="335" ht="16.5" spans="3:4">
      <c r="C335" s="38">
        <v>30508</v>
      </c>
      <c r="D335" s="39" t="s">
        <v>635</v>
      </c>
    </row>
    <row r="336" ht="16.5" spans="3:4">
      <c r="C336" s="38">
        <v>30508</v>
      </c>
      <c r="D336" s="39" t="s">
        <v>636</v>
      </c>
    </row>
    <row r="337" ht="16.5" spans="3:4">
      <c r="C337" s="38">
        <v>30508</v>
      </c>
      <c r="D337" s="39" t="s">
        <v>637</v>
      </c>
    </row>
    <row r="338" ht="16.5" spans="3:4">
      <c r="C338" s="38">
        <v>30508</v>
      </c>
      <c r="D338" s="39" t="s">
        <v>638</v>
      </c>
    </row>
    <row r="339" ht="16.5" spans="3:4">
      <c r="C339" s="38">
        <v>30508</v>
      </c>
      <c r="D339" s="39" t="s">
        <v>639</v>
      </c>
    </row>
    <row r="340" ht="16.5" spans="3:4">
      <c r="C340" s="38">
        <v>30508</v>
      </c>
      <c r="D340" s="39" t="s">
        <v>395</v>
      </c>
    </row>
    <row r="341" ht="16.5" spans="3:4">
      <c r="C341" s="36">
        <v>30508</v>
      </c>
      <c r="D341" s="37" t="s">
        <v>395</v>
      </c>
    </row>
    <row r="342" ht="16.5" spans="3:4">
      <c r="C342" s="40">
        <v>30508</v>
      </c>
      <c r="D342" s="41" t="s">
        <v>395</v>
      </c>
    </row>
    <row r="343" ht="16.5" spans="3:4">
      <c r="C343" s="42">
        <v>30508</v>
      </c>
      <c r="D343" s="43" t="s">
        <v>395</v>
      </c>
    </row>
    <row r="344" ht="16.5" spans="3:4">
      <c r="C344" s="38">
        <v>30509</v>
      </c>
      <c r="D344" s="39" t="s">
        <v>640</v>
      </c>
    </row>
    <row r="345" ht="16.5" spans="3:4">
      <c r="C345" s="38">
        <v>30509</v>
      </c>
      <c r="D345" s="39" t="s">
        <v>641</v>
      </c>
    </row>
    <row r="346" ht="16.5" spans="3:4">
      <c r="C346" s="38">
        <v>30509</v>
      </c>
      <c r="D346" s="39" t="s">
        <v>642</v>
      </c>
    </row>
    <row r="347" ht="16.5" spans="3:4">
      <c r="C347" s="38">
        <v>30509</v>
      </c>
      <c r="D347" s="39" t="s">
        <v>643</v>
      </c>
    </row>
    <row r="348" ht="16.5" spans="3:4">
      <c r="C348" s="38">
        <v>30509</v>
      </c>
      <c r="D348" s="39" t="s">
        <v>644</v>
      </c>
    </row>
    <row r="349" ht="16.5" spans="3:4">
      <c r="C349" s="38">
        <v>30509</v>
      </c>
      <c r="D349" s="39" t="s">
        <v>397</v>
      </c>
    </row>
    <row r="350" ht="16.5" spans="3:4">
      <c r="C350" s="36">
        <v>30509</v>
      </c>
      <c r="D350" s="37" t="s">
        <v>397</v>
      </c>
    </row>
    <row r="351" ht="16.5" spans="3:4">
      <c r="C351" s="40">
        <v>30509</v>
      </c>
      <c r="D351" s="41" t="s">
        <v>397</v>
      </c>
    </row>
    <row r="352" ht="16.5" spans="3:4">
      <c r="C352" s="42">
        <v>30509</v>
      </c>
      <c r="D352" s="43" t="s">
        <v>397</v>
      </c>
    </row>
    <row r="353" ht="16.5" spans="3:4">
      <c r="C353" s="38">
        <v>30510</v>
      </c>
      <c r="D353" s="39" t="s">
        <v>645</v>
      </c>
    </row>
    <row r="354" ht="16.5" spans="3:4">
      <c r="C354" s="38">
        <v>30510</v>
      </c>
      <c r="D354" s="39" t="s">
        <v>646</v>
      </c>
    </row>
    <row r="355" ht="16.5" spans="3:4">
      <c r="C355" s="38">
        <v>30510</v>
      </c>
      <c r="D355" s="39" t="s">
        <v>647</v>
      </c>
    </row>
    <row r="356" ht="16.5" spans="3:4">
      <c r="C356" s="38">
        <v>30510</v>
      </c>
      <c r="D356" s="39" t="s">
        <v>648</v>
      </c>
    </row>
    <row r="357" ht="16.5" spans="3:4">
      <c r="C357" s="38">
        <v>30510</v>
      </c>
      <c r="D357" s="39" t="s">
        <v>649</v>
      </c>
    </row>
    <row r="358" ht="16.5" spans="3:4">
      <c r="C358" s="38">
        <v>30510</v>
      </c>
      <c r="D358" s="39" t="s">
        <v>399</v>
      </c>
    </row>
    <row r="359" ht="16.5" spans="3:4">
      <c r="C359" s="36">
        <v>30510</v>
      </c>
      <c r="D359" s="37" t="s">
        <v>399</v>
      </c>
    </row>
    <row r="360" ht="16.5" spans="3:4">
      <c r="C360" s="40">
        <v>30510</v>
      </c>
      <c r="D360" s="41" t="s">
        <v>399</v>
      </c>
    </row>
    <row r="361" ht="16.5" spans="3:4">
      <c r="C361" s="42">
        <v>30510</v>
      </c>
      <c r="D361" s="43" t="s">
        <v>399</v>
      </c>
    </row>
    <row r="362" ht="16.5" spans="3:4">
      <c r="C362" s="38">
        <v>30511</v>
      </c>
      <c r="D362" s="39" t="s">
        <v>650</v>
      </c>
    </row>
    <row r="363" ht="16.5" spans="3:4">
      <c r="C363" s="38">
        <v>30511</v>
      </c>
      <c r="D363" s="39" t="s">
        <v>651</v>
      </c>
    </row>
    <row r="364" ht="16.5" spans="3:4">
      <c r="C364" s="38">
        <v>30511</v>
      </c>
      <c r="D364" s="39" t="s">
        <v>652</v>
      </c>
    </row>
    <row r="365" ht="16.5" spans="3:4">
      <c r="C365" s="38">
        <v>30511</v>
      </c>
      <c r="D365" s="39" t="s">
        <v>653</v>
      </c>
    </row>
    <row r="366" ht="16.5" spans="3:4">
      <c r="C366" s="38">
        <v>30511</v>
      </c>
      <c r="D366" s="39" t="s">
        <v>654</v>
      </c>
    </row>
    <row r="367" ht="16.5" spans="3:4">
      <c r="C367" s="38">
        <v>30511</v>
      </c>
      <c r="D367" s="39" t="s">
        <v>401</v>
      </c>
    </row>
    <row r="368" ht="16.5" spans="3:4">
      <c r="C368" s="36">
        <v>30511</v>
      </c>
      <c r="D368" s="37" t="s">
        <v>401</v>
      </c>
    </row>
    <row r="369" ht="16.5" spans="3:4">
      <c r="C369" s="40">
        <v>30511</v>
      </c>
      <c r="D369" s="41" t="s">
        <v>401</v>
      </c>
    </row>
    <row r="370" ht="16.5" spans="3:4">
      <c r="C370" s="42">
        <v>30511</v>
      </c>
      <c r="D370" s="43" t="s">
        <v>401</v>
      </c>
    </row>
    <row r="371" ht="16.5" spans="3:4">
      <c r="C371" s="38">
        <v>30512</v>
      </c>
      <c r="D371" s="39" t="s">
        <v>655</v>
      </c>
    </row>
    <row r="372" ht="16.5" spans="3:4">
      <c r="C372" s="38">
        <v>30512</v>
      </c>
      <c r="D372" s="39" t="s">
        <v>656</v>
      </c>
    </row>
    <row r="373" ht="16.5" spans="3:4">
      <c r="C373" s="38">
        <v>30512</v>
      </c>
      <c r="D373" s="39" t="s">
        <v>657</v>
      </c>
    </row>
    <row r="374" ht="16.5" spans="3:4">
      <c r="C374" s="38">
        <v>30512</v>
      </c>
      <c r="D374" s="39" t="s">
        <v>658</v>
      </c>
    </row>
    <row r="375" ht="16.5" spans="3:4">
      <c r="C375" s="38">
        <v>30512</v>
      </c>
      <c r="D375" s="39" t="s">
        <v>659</v>
      </c>
    </row>
    <row r="376" ht="16.5" spans="3:4">
      <c r="C376" s="38">
        <v>30512</v>
      </c>
      <c r="D376" s="39" t="s">
        <v>403</v>
      </c>
    </row>
    <row r="377" ht="16.5" spans="3:4">
      <c r="C377" s="36">
        <v>30512</v>
      </c>
      <c r="D377" s="37" t="s">
        <v>403</v>
      </c>
    </row>
    <row r="378" ht="16.5" spans="3:4">
      <c r="C378" s="40">
        <v>30512</v>
      </c>
      <c r="D378" s="41" t="s">
        <v>403</v>
      </c>
    </row>
    <row r="379" ht="16.5" spans="3:4">
      <c r="C379" s="42">
        <v>30512</v>
      </c>
      <c r="D379" s="43" t="s">
        <v>403</v>
      </c>
    </row>
    <row r="380" ht="16.5" spans="3:4">
      <c r="C380" s="22"/>
      <c r="D380" s="23"/>
    </row>
    <row r="381" ht="16.5" spans="3:4">
      <c r="C381" s="4">
        <v>40301</v>
      </c>
      <c r="D381" s="5" t="s">
        <v>660</v>
      </c>
    </row>
    <row r="382" ht="16.5" spans="3:4">
      <c r="C382" s="44">
        <v>40401</v>
      </c>
      <c r="D382" s="45" t="s">
        <v>661</v>
      </c>
    </row>
    <row r="383" ht="16.5" spans="3:4">
      <c r="C383" s="44">
        <v>40401</v>
      </c>
      <c r="D383" s="45" t="s">
        <v>661</v>
      </c>
    </row>
    <row r="384" ht="16.5" spans="3:4">
      <c r="C384" s="20"/>
      <c r="D384" s="21"/>
    </row>
    <row r="385" ht="16.5" spans="3:4">
      <c r="C385" s="44">
        <v>40402</v>
      </c>
      <c r="D385" s="45" t="s">
        <v>662</v>
      </c>
    </row>
    <row r="386" ht="16.5" spans="3:4">
      <c r="C386" s="44">
        <v>40402</v>
      </c>
      <c r="D386" s="45" t="s">
        <v>662</v>
      </c>
    </row>
    <row r="387" ht="16.5" spans="3:4">
      <c r="C387" s="20"/>
      <c r="D387" s="21"/>
    </row>
    <row r="388" ht="16.5" spans="3:4">
      <c r="C388" s="44">
        <v>40403</v>
      </c>
      <c r="D388" s="45" t="s">
        <v>663</v>
      </c>
    </row>
    <row r="389" ht="16.5" spans="3:4">
      <c r="C389" s="44">
        <v>40403</v>
      </c>
      <c r="D389" s="45" t="s">
        <v>663</v>
      </c>
    </row>
    <row r="390" ht="16.5" spans="3:4">
      <c r="C390" s="20"/>
      <c r="D390" s="21"/>
    </row>
    <row r="391" ht="16.5" spans="3:4">
      <c r="C391" s="44">
        <v>40404</v>
      </c>
      <c r="D391" s="45" t="s">
        <v>664</v>
      </c>
    </row>
    <row r="392" ht="16.5" spans="3:4">
      <c r="C392" s="44">
        <v>40404</v>
      </c>
      <c r="D392" s="45" t="s">
        <v>664</v>
      </c>
    </row>
    <row r="393" ht="16.5" spans="3:4">
      <c r="C393" s="20"/>
      <c r="D393" s="21"/>
    </row>
    <row r="394" ht="16.5" spans="3:4">
      <c r="C394" s="46">
        <v>40501</v>
      </c>
      <c r="D394" s="47" t="s">
        <v>665</v>
      </c>
    </row>
    <row r="395" ht="16.5" spans="3:4">
      <c r="C395" s="46">
        <v>40501</v>
      </c>
      <c r="D395" s="47" t="s">
        <v>666</v>
      </c>
    </row>
    <row r="396" ht="16.5" spans="3:4">
      <c r="C396" s="46">
        <v>40501</v>
      </c>
      <c r="D396" s="47" t="s">
        <v>667</v>
      </c>
    </row>
    <row r="397" ht="16.5" spans="3:4">
      <c r="C397" s="46">
        <v>40501</v>
      </c>
      <c r="D397" s="47" t="s">
        <v>668</v>
      </c>
    </row>
    <row r="398" ht="16.5" spans="3:4">
      <c r="C398" s="46">
        <v>40501</v>
      </c>
      <c r="D398" s="47" t="s">
        <v>669</v>
      </c>
    </row>
    <row r="399" ht="16.5" spans="3:4">
      <c r="C399" s="48"/>
      <c r="D399" s="49"/>
    </row>
    <row r="400" ht="16.5" spans="3:4">
      <c r="C400" s="46">
        <v>40502</v>
      </c>
      <c r="D400" s="47" t="s">
        <v>670</v>
      </c>
    </row>
    <row r="401" ht="16.5" spans="3:4">
      <c r="C401" s="46">
        <v>40502</v>
      </c>
      <c r="D401" s="47" t="s">
        <v>671</v>
      </c>
    </row>
    <row r="402" ht="16.5" spans="3:4">
      <c r="C402" s="46">
        <v>40502</v>
      </c>
      <c r="D402" s="47" t="s">
        <v>672</v>
      </c>
    </row>
    <row r="403" ht="16.5" spans="3:4">
      <c r="C403" s="46">
        <v>40502</v>
      </c>
      <c r="D403" s="47" t="s">
        <v>673</v>
      </c>
    </row>
    <row r="404" ht="16.5" spans="3:4">
      <c r="C404" s="46">
        <v>40502</v>
      </c>
      <c r="D404" s="47" t="s">
        <v>674</v>
      </c>
    </row>
    <row r="405" ht="16.5" spans="3:4">
      <c r="C405" s="46">
        <v>40502</v>
      </c>
      <c r="D405" s="47" t="s">
        <v>675</v>
      </c>
    </row>
    <row r="406" ht="16.5" spans="3:4">
      <c r="C406" s="50">
        <v>40502</v>
      </c>
      <c r="D406" s="51" t="s">
        <v>675</v>
      </c>
    </row>
    <row r="407" ht="16.5" spans="3:4">
      <c r="C407" s="52">
        <v>40502</v>
      </c>
      <c r="D407" s="53" t="s">
        <v>675</v>
      </c>
    </row>
    <row r="408" ht="16.5" spans="3:4">
      <c r="C408" s="54">
        <v>40502</v>
      </c>
      <c r="D408" s="55" t="s">
        <v>675</v>
      </c>
    </row>
    <row r="409" ht="16.5" spans="3:4">
      <c r="C409" s="46">
        <v>40503</v>
      </c>
      <c r="D409" s="47" t="s">
        <v>676</v>
      </c>
    </row>
    <row r="410" ht="16.5" spans="3:4">
      <c r="C410" s="46">
        <v>40503</v>
      </c>
      <c r="D410" s="47" t="s">
        <v>677</v>
      </c>
    </row>
    <row r="411" ht="16.5" spans="3:4">
      <c r="C411" s="46">
        <v>40503</v>
      </c>
      <c r="D411" s="47" t="s">
        <v>678</v>
      </c>
    </row>
    <row r="412" ht="16.5" spans="3:4">
      <c r="C412" s="46">
        <v>40503</v>
      </c>
      <c r="D412" s="47" t="s">
        <v>679</v>
      </c>
    </row>
    <row r="413" ht="16.5" spans="3:4">
      <c r="C413" s="46">
        <v>40503</v>
      </c>
      <c r="D413" s="47" t="s">
        <v>680</v>
      </c>
    </row>
    <row r="414" ht="16.5" spans="3:4">
      <c r="C414" s="46">
        <v>40503</v>
      </c>
      <c r="D414" s="47" t="s">
        <v>405</v>
      </c>
    </row>
    <row r="415" ht="16.5" spans="3:4">
      <c r="C415" s="50">
        <v>40503</v>
      </c>
      <c r="D415" s="51" t="s">
        <v>405</v>
      </c>
    </row>
    <row r="416" ht="16.5" spans="3:4">
      <c r="C416" s="52">
        <v>40503</v>
      </c>
      <c r="D416" s="53" t="s">
        <v>405</v>
      </c>
    </row>
    <row r="417" ht="16.5" spans="3:4">
      <c r="C417" s="54">
        <v>40503</v>
      </c>
      <c r="D417" s="55" t="s">
        <v>405</v>
      </c>
    </row>
    <row r="418" ht="16.5" spans="3:4">
      <c r="C418" s="46">
        <v>40504</v>
      </c>
      <c r="D418" s="47" t="s">
        <v>681</v>
      </c>
    </row>
    <row r="419" ht="16.5" spans="3:4">
      <c r="C419" s="46">
        <v>40504</v>
      </c>
      <c r="D419" s="47" t="s">
        <v>682</v>
      </c>
    </row>
    <row r="420" ht="16.5" spans="3:4">
      <c r="C420" s="46">
        <v>40504</v>
      </c>
      <c r="D420" s="47" t="s">
        <v>683</v>
      </c>
    </row>
    <row r="421" ht="16.5" spans="3:4">
      <c r="C421" s="46">
        <v>40504</v>
      </c>
      <c r="D421" s="47" t="s">
        <v>684</v>
      </c>
    </row>
    <row r="422" ht="16.5" spans="3:4">
      <c r="C422" s="46">
        <v>40504</v>
      </c>
      <c r="D422" s="47" t="s">
        <v>685</v>
      </c>
    </row>
    <row r="423" ht="16.5" spans="3:4">
      <c r="C423" s="46">
        <v>40504</v>
      </c>
      <c r="D423" s="47" t="s">
        <v>686</v>
      </c>
    </row>
    <row r="424" ht="16.5" spans="3:4">
      <c r="C424" s="50">
        <v>40504</v>
      </c>
      <c r="D424" s="51" t="s">
        <v>686</v>
      </c>
    </row>
    <row r="425" ht="16.5" spans="3:4">
      <c r="C425" s="52">
        <v>40504</v>
      </c>
      <c r="D425" s="53" t="s">
        <v>686</v>
      </c>
    </row>
    <row r="426" ht="16.5" spans="3:4">
      <c r="C426" s="54">
        <v>40504</v>
      </c>
      <c r="D426" s="55" t="s">
        <v>686</v>
      </c>
    </row>
    <row r="427" ht="16.5" spans="3:4">
      <c r="C427" s="46">
        <v>40505</v>
      </c>
      <c r="D427" s="47" t="s">
        <v>687</v>
      </c>
    </row>
    <row r="428" ht="16.5" spans="3:4">
      <c r="C428" s="46">
        <v>40505</v>
      </c>
      <c r="D428" s="47" t="s">
        <v>688</v>
      </c>
    </row>
    <row r="429" ht="16.5" spans="3:4">
      <c r="C429" s="46">
        <v>40505</v>
      </c>
      <c r="D429" s="47" t="s">
        <v>689</v>
      </c>
    </row>
    <row r="430" ht="16.5" spans="3:4">
      <c r="C430" s="46">
        <v>40505</v>
      </c>
      <c r="D430" s="47" t="s">
        <v>690</v>
      </c>
    </row>
    <row r="431" ht="16.5" spans="3:4">
      <c r="C431" s="46">
        <v>40505</v>
      </c>
      <c r="D431" s="47" t="s">
        <v>691</v>
      </c>
    </row>
    <row r="432" ht="16.5" spans="3:4">
      <c r="C432" s="48"/>
      <c r="D432" s="49"/>
    </row>
    <row r="433" ht="16.5" spans="3:4">
      <c r="C433" s="46">
        <v>40506</v>
      </c>
      <c r="D433" s="47" t="s">
        <v>692</v>
      </c>
    </row>
    <row r="434" ht="16.5" spans="3:4">
      <c r="C434" s="46">
        <v>40506</v>
      </c>
      <c r="D434" s="47" t="s">
        <v>693</v>
      </c>
    </row>
    <row r="435" ht="16.5" spans="3:4">
      <c r="C435" s="46">
        <v>40506</v>
      </c>
      <c r="D435" s="47" t="s">
        <v>694</v>
      </c>
    </row>
    <row r="436" ht="16.5" spans="3:4">
      <c r="C436" s="46">
        <v>40506</v>
      </c>
      <c r="D436" s="47" t="s">
        <v>695</v>
      </c>
    </row>
    <row r="437" ht="16.5" spans="3:4">
      <c r="C437" s="46">
        <v>40506</v>
      </c>
      <c r="D437" s="47" t="s">
        <v>696</v>
      </c>
    </row>
    <row r="438" ht="16.5" spans="3:4">
      <c r="C438" s="46">
        <v>40506</v>
      </c>
      <c r="D438" s="47" t="s">
        <v>407</v>
      </c>
    </row>
    <row r="439" ht="16.5" spans="3:4">
      <c r="C439" s="50">
        <v>40506</v>
      </c>
      <c r="D439" s="51" t="s">
        <v>407</v>
      </c>
    </row>
    <row r="440" ht="16.5" spans="3:4">
      <c r="C440" s="52">
        <v>40506</v>
      </c>
      <c r="D440" s="53" t="s">
        <v>407</v>
      </c>
    </row>
    <row r="441" ht="16.5" spans="3:4">
      <c r="C441" s="54">
        <v>40506</v>
      </c>
      <c r="D441" s="55" t="s">
        <v>407</v>
      </c>
    </row>
    <row r="442" ht="16.5" spans="3:4">
      <c r="C442" s="46">
        <v>40507</v>
      </c>
      <c r="D442" s="47" t="s">
        <v>697</v>
      </c>
    </row>
    <row r="443" ht="16.5" spans="3:4">
      <c r="C443" s="46">
        <v>40507</v>
      </c>
      <c r="D443" s="47" t="s">
        <v>698</v>
      </c>
    </row>
    <row r="444" ht="16.5" spans="3:4">
      <c r="C444" s="46">
        <v>40507</v>
      </c>
      <c r="D444" s="47" t="s">
        <v>699</v>
      </c>
    </row>
    <row r="445" ht="16.5" spans="3:4">
      <c r="C445" s="46">
        <v>40507</v>
      </c>
      <c r="D445" s="47" t="s">
        <v>700</v>
      </c>
    </row>
    <row r="446" ht="16.5" spans="3:4">
      <c r="C446" s="46">
        <v>40507</v>
      </c>
      <c r="D446" s="47" t="s">
        <v>701</v>
      </c>
    </row>
    <row r="447" ht="16.5" spans="3:4">
      <c r="C447" s="46">
        <v>40507</v>
      </c>
      <c r="D447" s="47" t="s">
        <v>702</v>
      </c>
    </row>
    <row r="448" ht="16.5" spans="3:4">
      <c r="C448" s="50">
        <v>40507</v>
      </c>
      <c r="D448" s="51" t="s">
        <v>702</v>
      </c>
    </row>
    <row r="449" ht="16.5" spans="3:4">
      <c r="C449" s="52">
        <v>40507</v>
      </c>
      <c r="D449" s="53" t="s">
        <v>702</v>
      </c>
    </row>
    <row r="450" ht="16.5" spans="3:4">
      <c r="C450" s="54">
        <v>40507</v>
      </c>
      <c r="D450" s="55" t="s">
        <v>702</v>
      </c>
    </row>
    <row r="451" ht="16.5" spans="3:4">
      <c r="C451" s="46">
        <v>40508</v>
      </c>
      <c r="D451" s="47" t="s">
        <v>703</v>
      </c>
    </row>
    <row r="452" ht="16.5" spans="3:4">
      <c r="C452" s="46">
        <v>40508</v>
      </c>
      <c r="D452" s="47" t="s">
        <v>704</v>
      </c>
    </row>
    <row r="453" ht="16.5" spans="3:4">
      <c r="C453" s="46">
        <v>40508</v>
      </c>
      <c r="D453" s="47" t="s">
        <v>705</v>
      </c>
    </row>
    <row r="454" ht="16.5" spans="3:4">
      <c r="C454" s="46">
        <v>40508</v>
      </c>
      <c r="D454" s="47" t="s">
        <v>706</v>
      </c>
    </row>
    <row r="455" ht="16.5" spans="3:4">
      <c r="C455" s="46">
        <v>40508</v>
      </c>
      <c r="D455" s="47" t="s">
        <v>707</v>
      </c>
    </row>
    <row r="456" ht="16.5" spans="3:4">
      <c r="C456" s="46">
        <v>40508</v>
      </c>
      <c r="D456" s="47" t="s">
        <v>708</v>
      </c>
    </row>
    <row r="457" ht="16.5" spans="3:4">
      <c r="C457" s="50">
        <v>40508</v>
      </c>
      <c r="D457" s="51" t="s">
        <v>708</v>
      </c>
    </row>
    <row r="458" ht="16.5" spans="3:4">
      <c r="C458" s="52">
        <v>40508</v>
      </c>
      <c r="D458" s="53" t="s">
        <v>708</v>
      </c>
    </row>
    <row r="459" ht="16.5" spans="3:4">
      <c r="C459" s="54">
        <v>40508</v>
      </c>
      <c r="D459" s="55" t="s">
        <v>708</v>
      </c>
    </row>
    <row r="460" ht="16.5" spans="3:4">
      <c r="C460" s="46">
        <v>40509</v>
      </c>
      <c r="D460" s="47" t="s">
        <v>709</v>
      </c>
    </row>
    <row r="461" ht="16.5" spans="3:4">
      <c r="C461" s="46">
        <v>40509</v>
      </c>
      <c r="D461" s="47" t="s">
        <v>710</v>
      </c>
    </row>
    <row r="462" ht="16.5" spans="3:4">
      <c r="C462" s="46">
        <v>40509</v>
      </c>
      <c r="D462" s="47" t="s">
        <v>711</v>
      </c>
    </row>
    <row r="463" ht="16.5" spans="3:4">
      <c r="C463" s="46">
        <v>40509</v>
      </c>
      <c r="D463" s="47" t="s">
        <v>712</v>
      </c>
    </row>
    <row r="464" ht="16.5" spans="3:4">
      <c r="C464" s="46">
        <v>40509</v>
      </c>
      <c r="D464" s="47" t="s">
        <v>713</v>
      </c>
    </row>
    <row r="465" ht="16.5" spans="3:4">
      <c r="C465" s="46">
        <v>40509</v>
      </c>
      <c r="D465" s="47" t="s">
        <v>409</v>
      </c>
    </row>
    <row r="466" ht="16.5" spans="3:4">
      <c r="C466" s="50">
        <v>40509</v>
      </c>
      <c r="D466" s="51" t="s">
        <v>409</v>
      </c>
    </row>
    <row r="467" ht="16.5" spans="3:4">
      <c r="C467" s="52">
        <v>40509</v>
      </c>
      <c r="D467" s="53" t="s">
        <v>409</v>
      </c>
    </row>
    <row r="468" ht="16.5" spans="3:4">
      <c r="C468" s="54">
        <v>40509</v>
      </c>
      <c r="D468" s="55" t="s">
        <v>409</v>
      </c>
    </row>
    <row r="469" ht="16.5" spans="3:4">
      <c r="C469" s="46">
        <v>40510</v>
      </c>
      <c r="D469" s="47" t="s">
        <v>714</v>
      </c>
    </row>
    <row r="470" ht="16.5" spans="3:4">
      <c r="C470" s="46">
        <v>40510</v>
      </c>
      <c r="D470" s="47" t="s">
        <v>715</v>
      </c>
    </row>
    <row r="471" ht="16.5" spans="3:4">
      <c r="C471" s="46">
        <v>40510</v>
      </c>
      <c r="D471" s="47" t="s">
        <v>716</v>
      </c>
    </row>
    <row r="472" ht="16.5" spans="3:4">
      <c r="C472" s="46">
        <v>40510</v>
      </c>
      <c r="D472" s="47" t="s">
        <v>717</v>
      </c>
    </row>
    <row r="473" ht="16.5" spans="3:4">
      <c r="C473" s="46">
        <v>40510</v>
      </c>
      <c r="D473" s="47" t="s">
        <v>718</v>
      </c>
    </row>
    <row r="474" ht="16.5" spans="3:4">
      <c r="C474" s="46">
        <v>40510</v>
      </c>
      <c r="D474" s="47" t="s">
        <v>411</v>
      </c>
    </row>
    <row r="475" ht="16.5" spans="3:4">
      <c r="C475" s="50">
        <v>40510</v>
      </c>
      <c r="D475" s="51" t="s">
        <v>411</v>
      </c>
    </row>
    <row r="476" ht="16.5" spans="3:4">
      <c r="C476" s="52">
        <v>40510</v>
      </c>
      <c r="D476" s="53" t="s">
        <v>411</v>
      </c>
    </row>
    <row r="477" ht="16.5" spans="3:4">
      <c r="C477" s="54">
        <v>40510</v>
      </c>
      <c r="D477" s="55" t="s">
        <v>411</v>
      </c>
    </row>
    <row r="478" ht="16.5" spans="3:4">
      <c r="C478" s="22"/>
      <c r="D478" s="23"/>
    </row>
    <row r="479" ht="16.5" spans="3:4">
      <c r="C479" s="22"/>
      <c r="D479" s="23"/>
    </row>
    <row r="480" ht="16.5" spans="3:4">
      <c r="C480" s="4">
        <v>50301</v>
      </c>
      <c r="D480" s="5" t="s">
        <v>719</v>
      </c>
    </row>
    <row r="481" ht="16.5" spans="3:4">
      <c r="C481" s="56">
        <v>50401</v>
      </c>
      <c r="D481" s="57" t="s">
        <v>720</v>
      </c>
    </row>
    <row r="482" ht="16.5" spans="3:4">
      <c r="C482" s="56">
        <v>50401</v>
      </c>
      <c r="D482" s="57" t="s">
        <v>720</v>
      </c>
    </row>
    <row r="483" ht="16.5" spans="3:4">
      <c r="C483" s="20"/>
      <c r="D483" s="21"/>
    </row>
    <row r="484" ht="16.5" spans="3:4">
      <c r="C484" s="56">
        <v>50402</v>
      </c>
      <c r="D484" s="57" t="s">
        <v>721</v>
      </c>
    </row>
    <row r="485" ht="16.5" spans="3:4">
      <c r="C485" s="56">
        <v>50402</v>
      </c>
      <c r="D485" s="57" t="s">
        <v>721</v>
      </c>
    </row>
    <row r="486" ht="16.5" spans="3:4">
      <c r="C486" s="20"/>
      <c r="D486" s="21"/>
    </row>
    <row r="487" ht="16.5" spans="3:4">
      <c r="C487" s="56">
        <v>50403</v>
      </c>
      <c r="D487" s="57" t="s">
        <v>722</v>
      </c>
    </row>
    <row r="488" ht="16.5" spans="3:4">
      <c r="C488" s="56">
        <v>50403</v>
      </c>
      <c r="D488" s="57" t="s">
        <v>722</v>
      </c>
    </row>
    <row r="489" ht="16.5" spans="3:4">
      <c r="C489" s="20"/>
      <c r="D489" s="21"/>
    </row>
    <row r="490" ht="16.5" spans="3:4">
      <c r="C490" s="56">
        <v>50404</v>
      </c>
      <c r="D490" s="57" t="s">
        <v>723</v>
      </c>
    </row>
    <row r="491" ht="16.5" spans="3:4">
      <c r="C491" s="56">
        <v>50404</v>
      </c>
      <c r="D491" s="57" t="s">
        <v>723</v>
      </c>
    </row>
    <row r="492" ht="16.5" spans="3:4">
      <c r="C492" s="20"/>
      <c r="D492" s="21"/>
    </row>
    <row r="493" ht="16.5" spans="3:4">
      <c r="C493" s="58">
        <v>50501</v>
      </c>
      <c r="D493" s="59" t="s">
        <v>724</v>
      </c>
    </row>
    <row r="494" ht="16.5" spans="3:4">
      <c r="C494" s="58">
        <v>50501</v>
      </c>
      <c r="D494" s="59" t="s">
        <v>725</v>
      </c>
    </row>
    <row r="495" ht="16.5" spans="3:4">
      <c r="C495" s="58">
        <v>50501</v>
      </c>
      <c r="D495" s="59" t="s">
        <v>726</v>
      </c>
    </row>
    <row r="496" ht="16.5" spans="3:4">
      <c r="C496" s="58">
        <v>50501</v>
      </c>
      <c r="D496" s="59" t="s">
        <v>727</v>
      </c>
    </row>
    <row r="497" ht="16.5" spans="3:4">
      <c r="C497" s="58">
        <v>50501</v>
      </c>
      <c r="D497" s="59" t="s">
        <v>728</v>
      </c>
    </row>
    <row r="498" ht="16.5" spans="3:4">
      <c r="C498" s="20"/>
      <c r="D498" s="21"/>
    </row>
    <row r="499" ht="16.5" spans="3:4">
      <c r="C499" s="58">
        <v>50502</v>
      </c>
      <c r="D499" s="59" t="s">
        <v>729</v>
      </c>
    </row>
    <row r="500" ht="16.5" spans="3:4">
      <c r="C500" s="58">
        <v>50502</v>
      </c>
      <c r="D500" s="59" t="s">
        <v>730</v>
      </c>
    </row>
    <row r="501" ht="16.5" spans="3:4">
      <c r="C501" s="58">
        <v>50502</v>
      </c>
      <c r="D501" s="59" t="s">
        <v>731</v>
      </c>
    </row>
    <row r="502" ht="16.5" spans="3:4">
      <c r="C502" s="58">
        <v>50502</v>
      </c>
      <c r="D502" s="59" t="s">
        <v>732</v>
      </c>
    </row>
    <row r="503" ht="16.5" spans="3:4">
      <c r="C503" s="58">
        <v>50502</v>
      </c>
      <c r="D503" s="59" t="s">
        <v>733</v>
      </c>
    </row>
    <row r="504" ht="16.5" spans="3:4">
      <c r="C504" s="58">
        <v>50502</v>
      </c>
      <c r="D504" s="59" t="s">
        <v>734</v>
      </c>
    </row>
    <row r="505" ht="16.5" spans="3:4">
      <c r="C505" s="60">
        <v>50502</v>
      </c>
      <c r="D505" s="61" t="s">
        <v>734</v>
      </c>
    </row>
    <row r="506" ht="16.5" spans="3:4">
      <c r="C506" s="62">
        <v>50502</v>
      </c>
      <c r="D506" s="63" t="s">
        <v>734</v>
      </c>
    </row>
    <row r="507" ht="16.5" spans="3:4">
      <c r="C507" s="64">
        <v>50502</v>
      </c>
      <c r="D507" s="65" t="s">
        <v>734</v>
      </c>
    </row>
    <row r="508" ht="16.5" spans="3:4">
      <c r="C508" s="58">
        <v>50503</v>
      </c>
      <c r="D508" s="59" t="s">
        <v>735</v>
      </c>
    </row>
    <row r="509" ht="16.5" spans="3:4">
      <c r="C509" s="58">
        <v>50503</v>
      </c>
      <c r="D509" s="59" t="s">
        <v>736</v>
      </c>
    </row>
    <row r="510" ht="16.5" spans="3:4">
      <c r="C510" s="58">
        <v>50503</v>
      </c>
      <c r="D510" s="59" t="s">
        <v>737</v>
      </c>
    </row>
    <row r="511" ht="16.5" spans="3:4">
      <c r="C511" s="58">
        <v>50503</v>
      </c>
      <c r="D511" s="59" t="s">
        <v>738</v>
      </c>
    </row>
    <row r="512" ht="16.5" spans="3:4">
      <c r="C512" s="58">
        <v>50503</v>
      </c>
      <c r="D512" s="59" t="s">
        <v>739</v>
      </c>
    </row>
    <row r="513" ht="16.5" spans="3:4">
      <c r="C513" s="58">
        <v>50503</v>
      </c>
      <c r="D513" s="59" t="s">
        <v>740</v>
      </c>
    </row>
    <row r="514" ht="16.5" spans="3:4">
      <c r="C514" s="60">
        <v>50503</v>
      </c>
      <c r="D514" s="61" t="s">
        <v>740</v>
      </c>
    </row>
    <row r="515" ht="16.5" spans="3:4">
      <c r="C515" s="62">
        <v>50503</v>
      </c>
      <c r="D515" s="63" t="s">
        <v>740</v>
      </c>
    </row>
    <row r="516" ht="16.5" spans="3:4">
      <c r="C516" s="64">
        <v>50503</v>
      </c>
      <c r="D516" s="65" t="s">
        <v>740</v>
      </c>
    </row>
    <row r="517" ht="16.5" spans="3:4">
      <c r="C517" s="58">
        <v>50504</v>
      </c>
      <c r="D517" s="59" t="s">
        <v>741</v>
      </c>
    </row>
    <row r="518" ht="16.5" spans="3:4">
      <c r="C518" s="58">
        <v>50504</v>
      </c>
      <c r="D518" s="59" t="s">
        <v>742</v>
      </c>
    </row>
    <row r="519" ht="16.5" spans="3:4">
      <c r="C519" s="58">
        <v>50504</v>
      </c>
      <c r="D519" s="59" t="s">
        <v>743</v>
      </c>
    </row>
    <row r="520" ht="16.5" spans="3:4">
      <c r="C520" s="58">
        <v>50504</v>
      </c>
      <c r="D520" s="59" t="s">
        <v>744</v>
      </c>
    </row>
    <row r="521" ht="16.5" spans="3:4">
      <c r="C521" s="58">
        <v>50504</v>
      </c>
      <c r="D521" s="59" t="s">
        <v>745</v>
      </c>
    </row>
    <row r="522" ht="16.5" spans="3:4">
      <c r="C522" s="58">
        <v>50504</v>
      </c>
      <c r="D522" s="59" t="s">
        <v>413</v>
      </c>
    </row>
    <row r="523" ht="16.5" spans="3:4">
      <c r="C523" s="60">
        <v>50504</v>
      </c>
      <c r="D523" s="61" t="s">
        <v>413</v>
      </c>
    </row>
    <row r="524" ht="16.5" spans="3:4">
      <c r="C524" s="62">
        <v>50504</v>
      </c>
      <c r="D524" s="63" t="s">
        <v>413</v>
      </c>
    </row>
    <row r="525" ht="16.5" spans="3:4">
      <c r="C525" s="64">
        <v>50504</v>
      </c>
      <c r="D525" s="65" t="s">
        <v>413</v>
      </c>
    </row>
    <row r="526" ht="16.5" spans="3:4">
      <c r="C526" s="58">
        <v>50505</v>
      </c>
      <c r="D526" s="59" t="s">
        <v>746</v>
      </c>
    </row>
    <row r="527" ht="16.5" spans="3:4">
      <c r="C527" s="58">
        <v>50505</v>
      </c>
      <c r="D527" s="59" t="s">
        <v>747</v>
      </c>
    </row>
    <row r="528" ht="16.5" spans="3:4">
      <c r="C528" s="58">
        <v>50505</v>
      </c>
      <c r="D528" s="59" t="s">
        <v>748</v>
      </c>
    </row>
    <row r="529" ht="16.5" spans="3:4">
      <c r="C529" s="58">
        <v>50505</v>
      </c>
      <c r="D529" s="59" t="s">
        <v>749</v>
      </c>
    </row>
    <row r="530" ht="16.5" spans="3:4">
      <c r="C530" s="58">
        <v>50505</v>
      </c>
      <c r="D530" s="59" t="s">
        <v>750</v>
      </c>
    </row>
    <row r="531" ht="16.5" spans="3:4">
      <c r="C531" s="58">
        <v>50505</v>
      </c>
      <c r="D531" s="59" t="s">
        <v>415</v>
      </c>
    </row>
    <row r="532" ht="16.5" spans="3:4">
      <c r="C532" s="60">
        <v>50505</v>
      </c>
      <c r="D532" s="61" t="s">
        <v>415</v>
      </c>
    </row>
    <row r="533" ht="16.5" spans="3:4">
      <c r="C533" s="62">
        <v>50505</v>
      </c>
      <c r="D533" s="63" t="s">
        <v>415</v>
      </c>
    </row>
    <row r="534" ht="16.5" spans="3:4">
      <c r="C534" s="64">
        <v>50505</v>
      </c>
      <c r="D534" s="65" t="s">
        <v>415</v>
      </c>
    </row>
    <row r="535" ht="16.5" spans="3:4">
      <c r="C535" s="58">
        <v>50506</v>
      </c>
      <c r="D535" s="59" t="s">
        <v>751</v>
      </c>
    </row>
    <row r="536" ht="16.5" spans="3:4">
      <c r="C536" s="58">
        <v>50506</v>
      </c>
      <c r="D536" s="59" t="s">
        <v>752</v>
      </c>
    </row>
    <row r="537" ht="16.5" spans="3:4">
      <c r="C537" s="58">
        <v>50506</v>
      </c>
      <c r="D537" s="59" t="s">
        <v>753</v>
      </c>
    </row>
    <row r="538" ht="16.5" spans="3:4">
      <c r="C538" s="58">
        <v>50506</v>
      </c>
      <c r="D538" s="59" t="s">
        <v>754</v>
      </c>
    </row>
    <row r="539" ht="16.5" spans="3:4">
      <c r="C539" s="58">
        <v>50506</v>
      </c>
      <c r="D539" s="59" t="s">
        <v>755</v>
      </c>
    </row>
    <row r="540" ht="16.5" spans="3:4">
      <c r="C540" s="20"/>
      <c r="D540" s="21"/>
    </row>
    <row r="541" ht="16.5" spans="3:4">
      <c r="C541" s="58">
        <v>50507</v>
      </c>
      <c r="D541" s="59" t="s">
        <v>756</v>
      </c>
    </row>
    <row r="542" ht="16.5" spans="3:4">
      <c r="C542" s="58">
        <v>50507</v>
      </c>
      <c r="D542" s="59" t="s">
        <v>757</v>
      </c>
    </row>
    <row r="543" ht="16.5" spans="3:4">
      <c r="C543" s="58">
        <v>50507</v>
      </c>
      <c r="D543" s="59" t="s">
        <v>758</v>
      </c>
    </row>
    <row r="544" ht="16.5" spans="3:4">
      <c r="C544" s="58">
        <v>50507</v>
      </c>
      <c r="D544" s="59" t="s">
        <v>759</v>
      </c>
    </row>
    <row r="545" ht="16.5" spans="3:4">
      <c r="C545" s="58">
        <v>50507</v>
      </c>
      <c r="D545" s="59" t="s">
        <v>760</v>
      </c>
    </row>
    <row r="546" ht="16.5" spans="3:4">
      <c r="C546" s="58">
        <v>50507</v>
      </c>
      <c r="D546" s="59" t="s">
        <v>417</v>
      </c>
    </row>
    <row r="547" ht="16.5" spans="3:4">
      <c r="C547" s="60">
        <v>50507</v>
      </c>
      <c r="D547" s="61" t="s">
        <v>417</v>
      </c>
    </row>
    <row r="548" ht="16.5" spans="3:4">
      <c r="C548" s="62">
        <v>50507</v>
      </c>
      <c r="D548" s="63" t="s">
        <v>417</v>
      </c>
    </row>
    <row r="549" ht="16.5" spans="3:4">
      <c r="C549" s="64">
        <v>50507</v>
      </c>
      <c r="D549" s="65" t="s">
        <v>417</v>
      </c>
    </row>
    <row r="550" ht="16.5" spans="3:4">
      <c r="C550" s="58">
        <v>50508</v>
      </c>
      <c r="D550" s="59" t="s">
        <v>761</v>
      </c>
    </row>
    <row r="551" ht="16.5" spans="3:4">
      <c r="C551" s="58">
        <v>50508</v>
      </c>
      <c r="D551" s="59" t="s">
        <v>762</v>
      </c>
    </row>
    <row r="552" ht="16.5" spans="3:4">
      <c r="C552" s="58">
        <v>50508</v>
      </c>
      <c r="D552" s="59" t="s">
        <v>763</v>
      </c>
    </row>
    <row r="553" ht="16.5" spans="3:4">
      <c r="C553" s="58">
        <v>50508</v>
      </c>
      <c r="D553" s="59" t="s">
        <v>764</v>
      </c>
    </row>
    <row r="554" ht="16.5" spans="3:4">
      <c r="C554" s="58">
        <v>50508</v>
      </c>
      <c r="D554" s="59" t="s">
        <v>765</v>
      </c>
    </row>
    <row r="555" ht="16.5" spans="3:4">
      <c r="C555" s="58">
        <v>50508</v>
      </c>
      <c r="D555" s="59" t="s">
        <v>766</v>
      </c>
    </row>
    <row r="556" ht="16.5" spans="3:4">
      <c r="C556" s="60">
        <v>50508</v>
      </c>
      <c r="D556" s="61" t="s">
        <v>766</v>
      </c>
    </row>
    <row r="557" ht="16.5" spans="3:4">
      <c r="C557" s="62">
        <v>50508</v>
      </c>
      <c r="D557" s="63" t="s">
        <v>766</v>
      </c>
    </row>
    <row r="558" ht="16.5" spans="3:4">
      <c r="C558" s="64">
        <v>50508</v>
      </c>
      <c r="D558" s="65" t="s">
        <v>766</v>
      </c>
    </row>
    <row r="559" ht="16.5" spans="3:4">
      <c r="C559" s="58">
        <v>50509</v>
      </c>
      <c r="D559" s="59" t="s">
        <v>767</v>
      </c>
    </row>
    <row r="560" ht="16.5" spans="3:4">
      <c r="C560" s="58">
        <v>50509</v>
      </c>
      <c r="D560" s="59" t="s">
        <v>768</v>
      </c>
    </row>
    <row r="561" ht="16.5" spans="3:4">
      <c r="C561" s="58">
        <v>50509</v>
      </c>
      <c r="D561" s="59" t="s">
        <v>769</v>
      </c>
    </row>
    <row r="562" ht="16.5" spans="3:4">
      <c r="C562" s="58">
        <v>50509</v>
      </c>
      <c r="D562" s="59" t="s">
        <v>770</v>
      </c>
    </row>
    <row r="563" ht="16.5" spans="3:4">
      <c r="C563" s="58">
        <v>50509</v>
      </c>
      <c r="D563" s="59" t="s">
        <v>771</v>
      </c>
    </row>
    <row r="564" ht="16.5" spans="3:4">
      <c r="C564" s="58">
        <v>50509</v>
      </c>
      <c r="D564" s="59" t="s">
        <v>772</v>
      </c>
    </row>
    <row r="565" ht="16.5" spans="3:4">
      <c r="C565" s="60">
        <v>50509</v>
      </c>
      <c r="D565" s="61" t="s">
        <v>772</v>
      </c>
    </row>
    <row r="566" ht="16.5" spans="3:4">
      <c r="C566" s="62">
        <v>50509</v>
      </c>
      <c r="D566" s="63" t="s">
        <v>772</v>
      </c>
    </row>
    <row r="567" ht="16.5" spans="3:4">
      <c r="C567" s="64">
        <v>50509</v>
      </c>
      <c r="D567" s="65" t="s">
        <v>772</v>
      </c>
    </row>
    <row r="568" ht="16.5" spans="3:4">
      <c r="C568" s="58">
        <v>50510</v>
      </c>
      <c r="D568" s="59" t="s">
        <v>773</v>
      </c>
    </row>
    <row r="569" ht="16.5" spans="3:4">
      <c r="C569" s="58">
        <v>50510</v>
      </c>
      <c r="D569" s="59" t="s">
        <v>774</v>
      </c>
    </row>
    <row r="570" ht="16.5" spans="3:4">
      <c r="C570" s="58">
        <v>50510</v>
      </c>
      <c r="D570" s="59" t="s">
        <v>775</v>
      </c>
    </row>
    <row r="571" ht="16.5" spans="3:4">
      <c r="C571" s="58">
        <v>50510</v>
      </c>
      <c r="D571" s="59" t="s">
        <v>776</v>
      </c>
    </row>
    <row r="572" ht="16.5" spans="3:4">
      <c r="C572" s="58">
        <v>50510</v>
      </c>
      <c r="D572" s="59" t="s">
        <v>777</v>
      </c>
    </row>
    <row r="573" ht="16.5" spans="3:4">
      <c r="C573" s="58">
        <v>50510</v>
      </c>
      <c r="D573" s="59" t="s">
        <v>419</v>
      </c>
    </row>
    <row r="574" ht="16.5" spans="3:4">
      <c r="C574" s="60">
        <v>50510</v>
      </c>
      <c r="D574" s="61" t="s">
        <v>419</v>
      </c>
    </row>
    <row r="575" ht="16.5" spans="3:4">
      <c r="C575" s="62">
        <v>50510</v>
      </c>
      <c r="D575" s="66" t="s">
        <v>419</v>
      </c>
    </row>
    <row r="576" ht="16.5" spans="3:4">
      <c r="C576" s="64">
        <v>50510</v>
      </c>
      <c r="D576" s="65" t="s">
        <v>419</v>
      </c>
    </row>
  </sheetData>
  <dataValidations count="2">
    <dataValidation type="textLength" operator="between" allowBlank="1" showInputMessage="1" showErrorMessage="1" errorTitle="输入有误" error="文本内容大长(0 ~ 9999999999)" sqref="D1 D2 D3 D4 D5 D6 D7 D8 D9 D10 D11 D12 D13 D14 D15 D19 D20 D21 D22 D23 D24 D28 D31 D32 D33 D37 D40 D41 D42 D46 D49 D50 D51 D55 D58 D59 D60 D64 D67 D68 D69 D75 D79 D82 D83 D84 D90 D100 D101 D102 D103 D104 D105 D106 D110 D111 D112 D113 D114 D115 D119 D120 D121 D122 D123 D124 D126 D127 D128 D129 D130 D131 D132 D133 D134 D135 D136 D139 D142 D145 D148 D152 D153 D154 D155 D156 D157 D161 D162 D163 D164 D165 D166 D178 D179 D180 D181 D187 D188 D189 D190 D196 D202 D203 D204 D205 D211 D212 D213 D214 D215 D216 D219 D220 D221 D222 D223 D224 D225 D228 D229 D230 D231 D232 D233 D234 D237 D238 D239 D240 D241 D242 D243 D246 D247 D248 D249 D250 D252 D253 D254 D255 D256 D257 D258 D259 D262 D263 D264 D265 D266 D267 D268 D269 D270 D271 D272 D273 D274 D277 D283 D284 D285 D286 D292 D293 D294 D295 D298 D299 D300 D301 D305 D306 D307 D308 D309 D310 D316 D321 D322 D323 D324 D325 D331 D332 D333 D334 D335 D336 D339 D340 D341 D342 D343 D344 D345 D348 D349 D350 D351 D352 D357 D358 D359 D360 D361 D366 D367 D368 D369 D370 D375 D376 D377 D378 D379 D381 D382 D383 D385 D386 D387 D388 D389 D390 D391 D392 D393 D397 D398 D400 D401 D402 D403 D404 D405 D406 D407 D408 D409 D410 D411 D412 D413 D414 D415 D416 D417 D418 D419 D420 D421 D422 D423 D424 D425 D426 D427 D428 D429 D430 D431 D433 D434 D435 D436 D437 D438 D439 D440 D441 D442 D443 D444 D445 D446 D447 D448 D449 D450 D451 D452 D453 D454 D455 D456 D457 D458 D459 D460 D461 D462 D463 D464 D465 D466 D467 D468 D469 D470 D471 D472 D473 D474 D475 D476 D477 D480 D481 D482 D483 D484 D485 D486 D489 D490 D491 D492 D493 D494 D495 D498 D499 D500 D501 D502 D503 D504 D505 D506 D507 D508 D509 D510 D511 D512 D513 D514 D515 D516 D520 D521 D522 D523 D524 D525 D526 D527 D528 D531 D532 D533 D534 D535 D536 D537 D540 D541 D542 D543 D544 D545 D546 D547 D548 D549 D553 D554 D555 D556 D557 D558 D562 D563 D564 D565 D566 D567 D571 D572 D573 D574 D575 D576 D16:D18 D25:D27 D29:D30 D34:D36 D38:D39 D43:D45 D47:D48 D52:D54 D56:D57 D61:D63 D65:D66 D70:D74 D76:D78 D80:D81 D85:D89 D91:D96 D97:D99 D107:D109 D116:D118 D137:D138 D140:D141 D143:D144 D146:D147 D149:D151 D158:D160 D167:D177 D182:D186 D191:D195 D197:D201 D206:D210 D217:D218 D226:D227 D235:D236 D244:D245 D260:D261 D275:D276 D278:D282 D287:D291 D296:D297 D302:D304 D311:D315 D317:D320 D326:D330 D337:D338 D346:D347 D353:D356 D362:D365 D371:D374 D394:D396 D487:D488 D496:D497 D517:D519 D529:D530 D538:D539 D550:D552 D559:D561 D568:D570">
      <formula1>0</formula1>
      <formula2>65535</formula2>
    </dataValidation>
    <dataValidation type="whole" operator="between" allowBlank="1" showInputMessage="1" showErrorMessage="1" errorTitle="输入有误" error="数值只能为(0 ~ 9999999999)" sqref="A24 A25 C31 C32 C33 C40 C41 C42 A48 A49 C49 A50 C50 C51 C58 C59 C60 C67 C68 C69 C82 C83 C84 C90 C102 C103 C104 C105 C106 C112 C113 C114 C115 C121 C122 C123 C124 C154 C155 C156 C157 C163 C164 C165 C166 C178 C179 C180 C181 C187 C188 C189 C190 C202 C203 C204 C205 C211 C212 C213 C214 C220 C221 C222 C223 C229 C230 C231 C232 C238 C239 C240 C241 C247 C248 C249 C250 C266 C267 C268 C283 C284 C285 C286 C292 C293 C294 C295 C307 C308 C309 C310 C322 C323 C324 C325 C331 C332 C333 C334 C340 C341 C342 C343 C349 C350 C351 C352 C358 C359 C360 C361 C367 C368 C369 C370 C376 C377 C378 C379 C381 C405 C406 C407 C408 C414 C415 C416 C417 C423 C424 C425 C426 C438 C439 C440 C441 C447 C448 C449 C450 C456 C457 C458 C459 C465 C466 C467 C468 C474 C475 C476 C477 C480 C504 C505 C506 C507 C513 C514 C515 C516 C522 C523 C524 C525 C531 C532 C533 C534 C546 C547 C548 C549 C555 C556 C557 C558 C564 C565 C566 C567 C573 C574 C575 C576 A2:A7 A8:A15 A16:A23 A26:A31 A32:A39 A40:A47 C2:C9 C10:C15 C16:C18 C19:C21 C22:C24 C25:C30 C34:C39 C43:C48 C52:C57 C61:C66 C70:C75 C76:C81 C85:C89 C91:C96 C97:C101 C107:C111 C116:C120 C126:C133 C134:C139 C140:C142 C143:C145 C146:C148 C149:C153 C158:C162 C167:C172 C173:C177 C182:C186 C191:C196 C197:C201 C206:C210 C215:C219 C224:C228 C233:C237 C242:C246 C252:C259 C260:C265 C269:C271 C272:C274 C275:C277 C278:C282 C287:C291 C296:C301 C302:C306 C311:C316 C317:C321 C326:C330 C335:C339 C344:C348 C353:C357 C362:C366 C371:C375 C382:C383 C385:C387 C388:C390 C391:C393 C394:C398 C400:C404 C409:C413 C418:C422 C427:C431 C433:C437 C442:C446 C451:C455 C460:C464 C469:C473 C481:C486 C487:C489 C490:C492 C493:C498 C499:C503 C508:C512 C517:C521 C526:C530 C535:C540 C541:C545 C550:C554 C559:C563 C568:C572">
      <formula1>0</formula1>
      <formula2>9999999999</formula2>
    </dataValidation>
  </dataValidations>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謄寫</vt:lpstr>
      <vt:lpstr>編輯匯總</vt:lpstr>
      <vt:lpstr>初始屬性</vt:lpstr>
      <vt:lpstr>招式表</vt:lpstr>
      <vt:lpstr>主被</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haha7</dc:creator>
  <cp:lastModifiedBy>抖抖</cp:lastModifiedBy>
  <dcterms:created xsi:type="dcterms:W3CDTF">2023-06-20T11:11:00Z</dcterms:created>
  <dcterms:modified xsi:type="dcterms:W3CDTF">2023-10-21T09:15:48Z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2E4AD710CC02468CAE5360D87A85438B_11</vt:lpwstr>
  </property>
  <property fmtid="{D5CDD505-2E9C-101B-9397-08002B2CF9AE}" pid="3" name="KSOProductBuildVer">
    <vt:lpwstr>2052-12.1.0.15712</vt:lpwstr>
  </property>
</Properties>
</file>